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95" windowWidth="19320" windowHeight="7875" tabRatio="963"/>
  </bookViews>
  <sheets>
    <sheet name="האם גולשים באינטרנט" sheetId="1" r:id="rId1"/>
    <sheet name="למה לא גולש" sheetId="4" r:id="rId2"/>
    <sheet name="האם יש ברשותך סמארטפון" sheetId="3" r:id="rId3"/>
    <sheet name="באיזה שפה תעדיף אתר אינטרנ11-10" sheetId="8" r:id="rId4"/>
    <sheet name="שפת סרטוני הסברה (12)" sheetId="9" r:id="rId5"/>
    <sheet name="שאלה 13-19 לפי מגדר וגיל" sheetId="5" r:id="rId6"/>
    <sheet name="אם והיכן קורא חדשות באינטר20-21" sheetId="10" r:id="rId7"/>
    <sheet name="לאיזה אוכלוסיה צריך הדרכה (22)" sheetId="11" r:id="rId8"/>
    <sheet name="שאלה 23 איזה נושאים חשוב ללמוד" sheetId="15" r:id="rId9"/>
    <sheet name="שאלות 30-24" sheetId="7" r:id="rId10"/>
    <sheet name="איך היתה רוצה ללמוד (31)" sheetId="12" r:id="rId11"/>
    <sheet name="נושא אחד שמלהיב באינטרנט (32)" sheetId="13" r:id="rId12"/>
    <sheet name="נושא אחד שמדאיג באינטרנט (33)" sheetId="16" r:id="rId13"/>
    <sheet name="לפי מחוזות" sheetId="17" r:id="rId14"/>
  </sheets>
  <calcPr calcId="144525"/>
</workbook>
</file>

<file path=xl/calcChain.xml><?xml version="1.0" encoding="utf-8"?>
<calcChain xmlns="http://schemas.openxmlformats.org/spreadsheetml/2006/main">
  <c r="C171" i="17" l="1"/>
  <c r="C175" i="17" s="1"/>
  <c r="D171" i="17"/>
  <c r="D175" i="17" s="1"/>
  <c r="E171" i="17"/>
  <c r="E175" i="17" s="1"/>
  <c r="F171" i="17"/>
  <c r="F175" i="17" s="1"/>
  <c r="G171" i="17"/>
  <c r="G175" i="17" s="1"/>
  <c r="H171" i="17"/>
  <c r="H175" i="17" s="1"/>
  <c r="I171" i="17"/>
  <c r="I175" i="17" s="1"/>
  <c r="B171" i="17"/>
  <c r="B175" i="17" s="1"/>
  <c r="C148" i="17"/>
  <c r="D148" i="17"/>
  <c r="E148" i="17"/>
  <c r="F148" i="17"/>
  <c r="G148" i="17"/>
  <c r="H148" i="17"/>
  <c r="I148" i="17"/>
  <c r="B148" i="17"/>
  <c r="C125" i="17"/>
  <c r="C129" i="17" s="1"/>
  <c r="D125" i="17"/>
  <c r="D129" i="17" s="1"/>
  <c r="E125" i="17"/>
  <c r="E129" i="17" s="1"/>
  <c r="F125" i="17"/>
  <c r="F129" i="17" s="1"/>
  <c r="G125" i="17"/>
  <c r="G129" i="17" s="1"/>
  <c r="H125" i="17"/>
  <c r="H129" i="17" s="1"/>
  <c r="I125" i="17"/>
  <c r="I129" i="17" s="1"/>
  <c r="B125" i="17"/>
  <c r="B129" i="17" s="1"/>
  <c r="C106" i="17"/>
  <c r="D106" i="17"/>
  <c r="E106" i="17"/>
  <c r="F106" i="17"/>
  <c r="G106" i="17"/>
  <c r="H106" i="17"/>
  <c r="I106" i="17"/>
  <c r="B106" i="17"/>
  <c r="C86" i="17"/>
  <c r="C90" i="17" s="1"/>
  <c r="D86" i="17"/>
  <c r="D90" i="17" s="1"/>
  <c r="E86" i="17"/>
  <c r="E90" i="17" s="1"/>
  <c r="F86" i="17"/>
  <c r="F90" i="17" s="1"/>
  <c r="G86" i="17"/>
  <c r="G90" i="17" s="1"/>
  <c r="H86" i="17"/>
  <c r="H90" i="17" s="1"/>
  <c r="I86" i="17"/>
  <c r="I90" i="17" s="1"/>
  <c r="B86" i="17"/>
  <c r="B90" i="17" s="1"/>
  <c r="C65" i="17"/>
  <c r="C72" i="17" s="1"/>
  <c r="D65" i="17"/>
  <c r="D71" i="17" s="1"/>
  <c r="E65" i="17"/>
  <c r="E72" i="17" s="1"/>
  <c r="F65" i="17"/>
  <c r="F71" i="17" s="1"/>
  <c r="G65" i="17"/>
  <c r="G72" i="17" s="1"/>
  <c r="H65" i="17"/>
  <c r="H71" i="17" s="1"/>
  <c r="I65" i="17"/>
  <c r="I72" i="17" s="1"/>
  <c r="B65" i="17"/>
  <c r="B72" i="17" s="1"/>
  <c r="C48" i="17"/>
  <c r="C52" i="17" s="1"/>
  <c r="D48" i="17"/>
  <c r="D52" i="17" s="1"/>
  <c r="E48" i="17"/>
  <c r="E52" i="17" s="1"/>
  <c r="F48" i="17"/>
  <c r="F52" i="17" s="1"/>
  <c r="G48" i="17"/>
  <c r="G52" i="17" s="1"/>
  <c r="H48" i="17"/>
  <c r="H52" i="17" s="1"/>
  <c r="I48" i="17"/>
  <c r="I52" i="17" s="1"/>
  <c r="B48" i="17"/>
  <c r="B52" i="17" s="1"/>
  <c r="C27" i="17"/>
  <c r="C31" i="17" s="1"/>
  <c r="D27" i="17"/>
  <c r="D31" i="17" s="1"/>
  <c r="E27" i="17"/>
  <c r="E31" i="17" s="1"/>
  <c r="F27" i="17"/>
  <c r="F31" i="17" s="1"/>
  <c r="G27" i="17"/>
  <c r="G31" i="17" s="1"/>
  <c r="H27" i="17"/>
  <c r="H31" i="17" s="1"/>
  <c r="I27" i="17"/>
  <c r="I31" i="17" s="1"/>
  <c r="B27" i="17"/>
  <c r="B31" i="17" s="1"/>
  <c r="C7" i="17"/>
  <c r="C11" i="17" s="1"/>
  <c r="D7" i="17"/>
  <c r="D11" i="17" s="1"/>
  <c r="E7" i="17"/>
  <c r="E11" i="17" s="1"/>
  <c r="F7" i="17"/>
  <c r="F11" i="17" s="1"/>
  <c r="G7" i="17"/>
  <c r="G11" i="17" s="1"/>
  <c r="H7" i="17"/>
  <c r="H11" i="17" s="1"/>
  <c r="I7" i="17"/>
  <c r="I11" i="17" s="1"/>
  <c r="B7" i="17"/>
  <c r="B11" i="17" s="1"/>
  <c r="I93" i="17" l="1"/>
  <c r="I94" i="17"/>
  <c r="I95" i="17"/>
  <c r="I96" i="17"/>
  <c r="I97" i="17"/>
  <c r="I98" i="17"/>
  <c r="I99" i="17"/>
  <c r="I92" i="17"/>
  <c r="G93" i="17"/>
  <c r="G94" i="17"/>
  <c r="G95" i="17"/>
  <c r="G96" i="17"/>
  <c r="G97" i="17"/>
  <c r="G98" i="17"/>
  <c r="G99" i="17"/>
  <c r="G92" i="17"/>
  <c r="E93" i="17"/>
  <c r="E94" i="17"/>
  <c r="E95" i="17"/>
  <c r="E96" i="17"/>
  <c r="E97" i="17"/>
  <c r="E98" i="17"/>
  <c r="E99" i="17"/>
  <c r="E92" i="17"/>
  <c r="C93" i="17"/>
  <c r="C94" i="17"/>
  <c r="C95" i="17"/>
  <c r="C96" i="17"/>
  <c r="C97" i="17"/>
  <c r="C98" i="17"/>
  <c r="C99" i="17"/>
  <c r="C92" i="17"/>
  <c r="I132" i="17"/>
  <c r="I133" i="17"/>
  <c r="I134" i="17"/>
  <c r="I135" i="17"/>
  <c r="I136" i="17"/>
  <c r="I137" i="17"/>
  <c r="I131" i="17"/>
  <c r="I130" i="17" s="1"/>
  <c r="G132" i="17"/>
  <c r="G133" i="17"/>
  <c r="G134" i="17"/>
  <c r="G135" i="17"/>
  <c r="G136" i="17"/>
  <c r="G137" i="17"/>
  <c r="G131" i="17"/>
  <c r="E132" i="17"/>
  <c r="E133" i="17"/>
  <c r="E134" i="17"/>
  <c r="E135" i="17"/>
  <c r="E136" i="17"/>
  <c r="E137" i="17"/>
  <c r="E131" i="17"/>
  <c r="E130" i="17" s="1"/>
  <c r="C132" i="17"/>
  <c r="C133" i="17"/>
  <c r="C134" i="17"/>
  <c r="C135" i="17"/>
  <c r="C136" i="17"/>
  <c r="C137" i="17"/>
  <c r="C131" i="17"/>
  <c r="I177" i="17"/>
  <c r="I178" i="17"/>
  <c r="I179" i="17"/>
  <c r="I180" i="17"/>
  <c r="I181" i="17"/>
  <c r="I182" i="17"/>
  <c r="I183" i="17"/>
  <c r="G177" i="17"/>
  <c r="G178" i="17"/>
  <c r="G179" i="17"/>
  <c r="G180" i="17"/>
  <c r="G181" i="17"/>
  <c r="G182" i="17"/>
  <c r="G183" i="17"/>
  <c r="E177" i="17"/>
  <c r="E178" i="17"/>
  <c r="E179" i="17"/>
  <c r="E180" i="17"/>
  <c r="E181" i="17"/>
  <c r="E182" i="17"/>
  <c r="E183" i="17"/>
  <c r="C177" i="17"/>
  <c r="C178" i="17"/>
  <c r="C179" i="17"/>
  <c r="C180" i="17"/>
  <c r="C181" i="17"/>
  <c r="C182" i="17"/>
  <c r="C183" i="17"/>
  <c r="B93" i="17"/>
  <c r="B94" i="17"/>
  <c r="B95" i="17"/>
  <c r="B96" i="17"/>
  <c r="B97" i="17"/>
  <c r="B98" i="17"/>
  <c r="B92" i="17"/>
  <c r="B99" i="17"/>
  <c r="H93" i="17"/>
  <c r="H94" i="17"/>
  <c r="H95" i="17"/>
  <c r="H96" i="17"/>
  <c r="H97" i="17"/>
  <c r="H98" i="17"/>
  <c r="H92" i="17"/>
  <c r="H99" i="17"/>
  <c r="F93" i="17"/>
  <c r="F94" i="17"/>
  <c r="F95" i="17"/>
  <c r="F96" i="17"/>
  <c r="F97" i="17"/>
  <c r="F98" i="17"/>
  <c r="F92" i="17"/>
  <c r="F99" i="17"/>
  <c r="D93" i="17"/>
  <c r="D94" i="17"/>
  <c r="D95" i="17"/>
  <c r="D96" i="17"/>
  <c r="D97" i="17"/>
  <c r="D98" i="17"/>
  <c r="D92" i="17"/>
  <c r="D99" i="17"/>
  <c r="B132" i="17"/>
  <c r="B133" i="17"/>
  <c r="B134" i="17"/>
  <c r="B135" i="17"/>
  <c r="B136" i="17"/>
  <c r="B137" i="17"/>
  <c r="B131" i="17"/>
  <c r="H132" i="17"/>
  <c r="H133" i="17"/>
  <c r="H134" i="17"/>
  <c r="H135" i="17"/>
  <c r="H136" i="17"/>
  <c r="H137" i="17"/>
  <c r="H131" i="17"/>
  <c r="F132" i="17"/>
  <c r="F133" i="17"/>
  <c r="F134" i="17"/>
  <c r="F135" i="17"/>
  <c r="F136" i="17"/>
  <c r="F137" i="17"/>
  <c r="F131" i="17"/>
  <c r="D132" i="17"/>
  <c r="D133" i="17"/>
  <c r="D134" i="17"/>
  <c r="D135" i="17"/>
  <c r="D136" i="17"/>
  <c r="D137" i="17"/>
  <c r="D131" i="17"/>
  <c r="B178" i="17"/>
  <c r="B179" i="17"/>
  <c r="B180" i="17"/>
  <c r="B181" i="17"/>
  <c r="B182" i="17"/>
  <c r="B183" i="17"/>
  <c r="B177" i="17"/>
  <c r="H178" i="17"/>
  <c r="H179" i="17"/>
  <c r="H180" i="17"/>
  <c r="H181" i="17"/>
  <c r="H182" i="17"/>
  <c r="H183" i="17"/>
  <c r="H177" i="17"/>
  <c r="F178" i="17"/>
  <c r="F179" i="17"/>
  <c r="F180" i="17"/>
  <c r="F181" i="17"/>
  <c r="F182" i="17"/>
  <c r="F183" i="17"/>
  <c r="F177" i="17"/>
  <c r="D178" i="17"/>
  <c r="D179" i="17"/>
  <c r="D180" i="17"/>
  <c r="D181" i="17"/>
  <c r="D182" i="17"/>
  <c r="D183" i="17"/>
  <c r="D177" i="17"/>
  <c r="I112" i="17"/>
  <c r="I113" i="17"/>
  <c r="I114" i="17"/>
  <c r="G112" i="17"/>
  <c r="G113" i="17"/>
  <c r="G114" i="17"/>
  <c r="E112" i="17"/>
  <c r="E113" i="17"/>
  <c r="E114" i="17"/>
  <c r="C112" i="17"/>
  <c r="C113" i="17"/>
  <c r="C114" i="17"/>
  <c r="I154" i="17"/>
  <c r="I155" i="17"/>
  <c r="I156" i="17"/>
  <c r="I157" i="17"/>
  <c r="I158" i="17"/>
  <c r="I159" i="17"/>
  <c r="I160" i="17"/>
  <c r="G154" i="17"/>
  <c r="G155" i="17"/>
  <c r="G156" i="17"/>
  <c r="G157" i="17"/>
  <c r="G158" i="17"/>
  <c r="G159" i="17"/>
  <c r="G160" i="17"/>
  <c r="E154" i="17"/>
  <c r="E155" i="17"/>
  <c r="E156" i="17"/>
  <c r="E157" i="17"/>
  <c r="E158" i="17"/>
  <c r="E159" i="17"/>
  <c r="E160" i="17"/>
  <c r="C154" i="17"/>
  <c r="C155" i="17"/>
  <c r="C156" i="17"/>
  <c r="C157" i="17"/>
  <c r="C158" i="17"/>
  <c r="C159" i="17"/>
  <c r="C160" i="17"/>
  <c r="B58" i="17"/>
  <c r="B56" i="17"/>
  <c r="I58" i="17"/>
  <c r="G58" i="17"/>
  <c r="E58" i="17"/>
  <c r="C58" i="17"/>
  <c r="H57" i="17"/>
  <c r="F57" i="17"/>
  <c r="D57" i="17"/>
  <c r="I56" i="17"/>
  <c r="G56" i="17"/>
  <c r="E56" i="17"/>
  <c r="C56" i="17"/>
  <c r="H55" i="17"/>
  <c r="F55" i="17"/>
  <c r="D55" i="17"/>
  <c r="I54" i="17"/>
  <c r="G54" i="17"/>
  <c r="E54" i="17"/>
  <c r="C54" i="17"/>
  <c r="C69" i="17"/>
  <c r="E69" i="17"/>
  <c r="G69" i="17"/>
  <c r="I69" i="17"/>
  <c r="C110" i="17"/>
  <c r="E110" i="17"/>
  <c r="G110" i="17"/>
  <c r="I110" i="17"/>
  <c r="C152" i="17"/>
  <c r="E152" i="17"/>
  <c r="G152" i="17"/>
  <c r="I152" i="17"/>
  <c r="B73" i="17"/>
  <c r="I73" i="17"/>
  <c r="G73" i="17"/>
  <c r="E73" i="17"/>
  <c r="C73" i="17"/>
  <c r="H72" i="17"/>
  <c r="F72" i="17"/>
  <c r="D72" i="17"/>
  <c r="I71" i="17"/>
  <c r="G71" i="17"/>
  <c r="E71" i="17"/>
  <c r="C71" i="17"/>
  <c r="B113" i="17"/>
  <c r="B114" i="17"/>
  <c r="B112" i="17"/>
  <c r="H113" i="17"/>
  <c r="H114" i="17"/>
  <c r="H112" i="17"/>
  <c r="F113" i="17"/>
  <c r="F114" i="17"/>
  <c r="F112" i="17"/>
  <c r="D113" i="17"/>
  <c r="D114" i="17"/>
  <c r="D112" i="17"/>
  <c r="B155" i="17"/>
  <c r="B156" i="17"/>
  <c r="B157" i="17"/>
  <c r="B158" i="17"/>
  <c r="B159" i="17"/>
  <c r="B160" i="17"/>
  <c r="B154" i="17"/>
  <c r="H155" i="17"/>
  <c r="H156" i="17"/>
  <c r="H157" i="17"/>
  <c r="H158" i="17"/>
  <c r="H159" i="17"/>
  <c r="H160" i="17"/>
  <c r="H154" i="17"/>
  <c r="H153" i="17" s="1"/>
  <c r="F155" i="17"/>
  <c r="F156" i="17"/>
  <c r="F157" i="17"/>
  <c r="F158" i="17"/>
  <c r="F159" i="17"/>
  <c r="F160" i="17"/>
  <c r="F154" i="17"/>
  <c r="D155" i="17"/>
  <c r="D156" i="17"/>
  <c r="D157" i="17"/>
  <c r="D158" i="17"/>
  <c r="D159" i="17"/>
  <c r="D160" i="17"/>
  <c r="D154" i="17"/>
  <c r="D153" i="17" s="1"/>
  <c r="B54" i="17"/>
  <c r="B57" i="17"/>
  <c r="B55" i="17"/>
  <c r="H58" i="17"/>
  <c r="F58" i="17"/>
  <c r="D58" i="17"/>
  <c r="I57" i="17"/>
  <c r="G57" i="17"/>
  <c r="E57" i="17"/>
  <c r="C57" i="17"/>
  <c r="H56" i="17"/>
  <c r="F56" i="17"/>
  <c r="D56" i="17"/>
  <c r="I55" i="17"/>
  <c r="G55" i="17"/>
  <c r="E55" i="17"/>
  <c r="C55" i="17"/>
  <c r="H54" i="17"/>
  <c r="F54" i="17"/>
  <c r="D54" i="17"/>
  <c r="B69" i="17"/>
  <c r="D69" i="17"/>
  <c r="F69" i="17"/>
  <c r="H69" i="17"/>
  <c r="B110" i="17"/>
  <c r="D110" i="17"/>
  <c r="F110" i="17"/>
  <c r="H110" i="17"/>
  <c r="B152" i="17"/>
  <c r="D152" i="17"/>
  <c r="F152" i="17"/>
  <c r="H152" i="17"/>
  <c r="B71" i="17"/>
  <c r="B70" i="17" s="1"/>
  <c r="H73" i="17"/>
  <c r="F73" i="17"/>
  <c r="D73" i="17"/>
  <c r="I33" i="17"/>
  <c r="I34" i="17"/>
  <c r="I35" i="17"/>
  <c r="I36" i="17"/>
  <c r="I37" i="17"/>
  <c r="I38" i="17"/>
  <c r="I39" i="17"/>
  <c r="G33" i="17"/>
  <c r="G34" i="17"/>
  <c r="G35" i="17"/>
  <c r="G36" i="17"/>
  <c r="G37" i="17"/>
  <c r="G38" i="17"/>
  <c r="G39" i="17"/>
  <c r="E33" i="17"/>
  <c r="E34" i="17"/>
  <c r="E35" i="17"/>
  <c r="E36" i="17"/>
  <c r="E37" i="17"/>
  <c r="E38" i="17"/>
  <c r="E39" i="17"/>
  <c r="C33" i="17"/>
  <c r="C34" i="17"/>
  <c r="C35" i="17"/>
  <c r="C36" i="17"/>
  <c r="C37" i="17"/>
  <c r="C38" i="17"/>
  <c r="C39" i="17"/>
  <c r="B34" i="17"/>
  <c r="B35" i="17"/>
  <c r="B36" i="17"/>
  <c r="B37" i="17"/>
  <c r="B38" i="17"/>
  <c r="B39" i="17"/>
  <c r="B33" i="17"/>
  <c r="H34" i="17"/>
  <c r="H35" i="17"/>
  <c r="H36" i="17"/>
  <c r="H37" i="17"/>
  <c r="H38" i="17"/>
  <c r="H39" i="17"/>
  <c r="H33" i="17"/>
  <c r="F34" i="17"/>
  <c r="F35" i="17"/>
  <c r="F36" i="17"/>
  <c r="F37" i="17"/>
  <c r="F38" i="17"/>
  <c r="F39" i="17"/>
  <c r="F33" i="17"/>
  <c r="D34" i="17"/>
  <c r="D35" i="17"/>
  <c r="D36" i="17"/>
  <c r="D37" i="17"/>
  <c r="D38" i="17"/>
  <c r="D39" i="17"/>
  <c r="D33" i="17"/>
  <c r="I13" i="17"/>
  <c r="I14" i="17"/>
  <c r="I15" i="17"/>
  <c r="I16" i="17"/>
  <c r="G13" i="17"/>
  <c r="G14" i="17"/>
  <c r="G15" i="17"/>
  <c r="G16" i="17"/>
  <c r="E13" i="17"/>
  <c r="E14" i="17"/>
  <c r="E15" i="17"/>
  <c r="E16" i="17"/>
  <c r="C13" i="17"/>
  <c r="C14" i="17"/>
  <c r="C15" i="17"/>
  <c r="C16" i="17"/>
  <c r="B14" i="17"/>
  <c r="B15" i="17"/>
  <c r="B16" i="17"/>
  <c r="B13" i="17"/>
  <c r="H14" i="17"/>
  <c r="H15" i="17"/>
  <c r="H16" i="17"/>
  <c r="H13" i="17"/>
  <c r="F14" i="17"/>
  <c r="F15" i="17"/>
  <c r="F16" i="17"/>
  <c r="F13" i="17"/>
  <c r="D14" i="17"/>
  <c r="D15" i="17"/>
  <c r="D16" i="17"/>
  <c r="D13" i="17"/>
  <c r="D106" i="5"/>
  <c r="E106" i="5"/>
  <c r="F106" i="5"/>
  <c r="G106" i="5"/>
  <c r="H106" i="5"/>
  <c r="I106" i="5"/>
  <c r="D107" i="5"/>
  <c r="E107" i="5"/>
  <c r="F107" i="5"/>
  <c r="G107" i="5"/>
  <c r="H107" i="5"/>
  <c r="I107" i="5"/>
  <c r="D108" i="5"/>
  <c r="E108" i="5"/>
  <c r="F108" i="5"/>
  <c r="G108" i="5"/>
  <c r="H108" i="5"/>
  <c r="I108" i="5"/>
  <c r="D109" i="5"/>
  <c r="E109" i="5"/>
  <c r="F109" i="5"/>
  <c r="G109" i="5"/>
  <c r="H109" i="5"/>
  <c r="I109" i="5"/>
  <c r="D110" i="5"/>
  <c r="E110" i="5"/>
  <c r="F110" i="5"/>
  <c r="G110" i="5"/>
  <c r="H110" i="5"/>
  <c r="I110" i="5"/>
  <c r="D111" i="5"/>
  <c r="E111" i="5"/>
  <c r="F111" i="5"/>
  <c r="G111" i="5"/>
  <c r="H111" i="5"/>
  <c r="I111" i="5"/>
  <c r="D112" i="5"/>
  <c r="E112" i="5"/>
  <c r="F112" i="5"/>
  <c r="G112" i="5"/>
  <c r="H112" i="5"/>
  <c r="I112" i="5"/>
  <c r="D113" i="5"/>
  <c r="E113" i="5"/>
  <c r="F113" i="5"/>
  <c r="G113" i="5"/>
  <c r="H113" i="5"/>
  <c r="I113" i="5"/>
  <c r="D114" i="5"/>
  <c r="E114" i="5"/>
  <c r="F114" i="5"/>
  <c r="G114" i="5"/>
  <c r="H114" i="5"/>
  <c r="I114" i="5"/>
  <c r="D115" i="5"/>
  <c r="E115" i="5"/>
  <c r="F115" i="5"/>
  <c r="G115" i="5"/>
  <c r="H115" i="5"/>
  <c r="I115" i="5"/>
  <c r="D116" i="5"/>
  <c r="E116" i="5"/>
  <c r="F116" i="5"/>
  <c r="G116" i="5"/>
  <c r="H116" i="5"/>
  <c r="I116" i="5"/>
  <c r="D117" i="5"/>
  <c r="E117" i="5"/>
  <c r="F117" i="5"/>
  <c r="G117" i="5"/>
  <c r="H117" i="5"/>
  <c r="I117" i="5"/>
  <c r="D118" i="5"/>
  <c r="E118" i="5"/>
  <c r="F118" i="5"/>
  <c r="G118" i="5"/>
  <c r="H118" i="5"/>
  <c r="I118" i="5"/>
  <c r="D119" i="5"/>
  <c r="E119" i="5"/>
  <c r="F119" i="5"/>
  <c r="G119" i="5"/>
  <c r="H119" i="5"/>
  <c r="I119" i="5"/>
  <c r="D120" i="5"/>
  <c r="E120" i="5"/>
  <c r="F120" i="5"/>
  <c r="G120" i="5"/>
  <c r="H120" i="5"/>
  <c r="I120" i="5"/>
  <c r="D121" i="5"/>
  <c r="E121" i="5"/>
  <c r="F121" i="5"/>
  <c r="G121" i="5"/>
  <c r="H121" i="5"/>
  <c r="I121" i="5"/>
  <c r="D122" i="5"/>
  <c r="E122" i="5"/>
  <c r="F122" i="5"/>
  <c r="G122" i="5"/>
  <c r="H122" i="5"/>
  <c r="I122" i="5"/>
  <c r="D123" i="5"/>
  <c r="E123" i="5"/>
  <c r="F123" i="5"/>
  <c r="G123" i="5"/>
  <c r="H123" i="5"/>
  <c r="I123" i="5"/>
  <c r="D124" i="5"/>
  <c r="E124" i="5"/>
  <c r="F124" i="5"/>
  <c r="G124" i="5"/>
  <c r="H124" i="5"/>
  <c r="I124" i="5"/>
  <c r="D125" i="5"/>
  <c r="E125" i="5"/>
  <c r="F125" i="5"/>
  <c r="G125" i="5"/>
  <c r="H125" i="5"/>
  <c r="I125" i="5"/>
  <c r="D126" i="5"/>
  <c r="E126" i="5"/>
  <c r="F126" i="5"/>
  <c r="G126" i="5"/>
  <c r="H126" i="5"/>
  <c r="I126" i="5"/>
  <c r="D127" i="5"/>
  <c r="E127" i="5"/>
  <c r="F127" i="5"/>
  <c r="G127" i="5"/>
  <c r="H127" i="5"/>
  <c r="I127" i="5"/>
  <c r="D128" i="5"/>
  <c r="E128" i="5"/>
  <c r="F128" i="5"/>
  <c r="G128" i="5"/>
  <c r="H128" i="5"/>
  <c r="I128" i="5"/>
  <c r="D129" i="5"/>
  <c r="E129" i="5"/>
  <c r="F129" i="5"/>
  <c r="G129" i="5"/>
  <c r="H129" i="5"/>
  <c r="I129" i="5"/>
  <c r="D130" i="5"/>
  <c r="E130" i="5"/>
  <c r="F130" i="5"/>
  <c r="G130" i="5"/>
  <c r="H130" i="5"/>
  <c r="I130" i="5"/>
  <c r="D131" i="5"/>
  <c r="E131" i="5"/>
  <c r="F131" i="5"/>
  <c r="G131" i="5"/>
  <c r="H131" i="5"/>
  <c r="I131" i="5"/>
  <c r="D132" i="5"/>
  <c r="E132" i="5"/>
  <c r="F132" i="5"/>
  <c r="G132" i="5"/>
  <c r="H132" i="5"/>
  <c r="I132" i="5"/>
  <c r="D133" i="5"/>
  <c r="E133" i="5"/>
  <c r="F133" i="5"/>
  <c r="G133" i="5"/>
  <c r="H133" i="5"/>
  <c r="I133" i="5"/>
  <c r="D134" i="5"/>
  <c r="E134" i="5"/>
  <c r="F134" i="5"/>
  <c r="G134" i="5"/>
  <c r="H134" i="5"/>
  <c r="I134" i="5"/>
  <c r="D135" i="5"/>
  <c r="E135" i="5"/>
  <c r="F135" i="5"/>
  <c r="G135" i="5"/>
  <c r="H135" i="5"/>
  <c r="I135" i="5"/>
  <c r="D136" i="5"/>
  <c r="E136" i="5"/>
  <c r="F136" i="5"/>
  <c r="G136" i="5"/>
  <c r="H136" i="5"/>
  <c r="I136" i="5"/>
  <c r="D137" i="5"/>
  <c r="E137" i="5"/>
  <c r="F137" i="5"/>
  <c r="G137" i="5"/>
  <c r="H137" i="5"/>
  <c r="I137" i="5"/>
  <c r="D138" i="5"/>
  <c r="E138" i="5"/>
  <c r="F138" i="5"/>
  <c r="G138" i="5"/>
  <c r="H138" i="5"/>
  <c r="I138" i="5"/>
  <c r="D139" i="5"/>
  <c r="E139" i="5"/>
  <c r="F139" i="5"/>
  <c r="G139" i="5"/>
  <c r="H139" i="5"/>
  <c r="I139" i="5"/>
  <c r="D140" i="5"/>
  <c r="E140" i="5"/>
  <c r="F140" i="5"/>
  <c r="G140" i="5"/>
  <c r="H140" i="5"/>
  <c r="I140" i="5"/>
  <c r="D141" i="5"/>
  <c r="E141" i="5"/>
  <c r="F141" i="5"/>
  <c r="G141" i="5"/>
  <c r="H141" i="5"/>
  <c r="I141" i="5"/>
  <c r="D142" i="5"/>
  <c r="E142" i="5"/>
  <c r="F142" i="5"/>
  <c r="G142" i="5"/>
  <c r="H142" i="5"/>
  <c r="I142" i="5"/>
  <c r="D143" i="5"/>
  <c r="E143" i="5"/>
  <c r="F143" i="5"/>
  <c r="G143" i="5"/>
  <c r="H143" i="5"/>
  <c r="I143" i="5"/>
  <c r="D144" i="5"/>
  <c r="E144" i="5"/>
  <c r="F144" i="5"/>
  <c r="G144" i="5"/>
  <c r="H144" i="5"/>
  <c r="I144" i="5"/>
  <c r="D145" i="5"/>
  <c r="E145" i="5"/>
  <c r="F145" i="5"/>
  <c r="G145" i="5"/>
  <c r="H145" i="5"/>
  <c r="I145" i="5"/>
  <c r="D146" i="5"/>
  <c r="E146" i="5"/>
  <c r="F146" i="5"/>
  <c r="G146" i="5"/>
  <c r="H146" i="5"/>
  <c r="I146" i="5"/>
  <c r="E105" i="5"/>
  <c r="F105" i="5"/>
  <c r="G105" i="5"/>
  <c r="H105" i="5"/>
  <c r="I105" i="5"/>
  <c r="D105" i="5"/>
  <c r="C12" i="5"/>
  <c r="D12" i="5"/>
  <c r="E12" i="5"/>
  <c r="F12" i="5"/>
  <c r="G12" i="5"/>
  <c r="H12" i="5"/>
  <c r="C13" i="5"/>
  <c r="D13" i="5"/>
  <c r="E13" i="5"/>
  <c r="F13" i="5"/>
  <c r="G13" i="5"/>
  <c r="H13" i="5"/>
  <c r="C14" i="5"/>
  <c r="D14" i="5"/>
  <c r="E14" i="5"/>
  <c r="F14" i="5"/>
  <c r="G14" i="5"/>
  <c r="H14" i="5"/>
  <c r="C15" i="5"/>
  <c r="D15" i="5"/>
  <c r="E15" i="5"/>
  <c r="F15" i="5"/>
  <c r="G15" i="5"/>
  <c r="H15" i="5"/>
  <c r="C16" i="5"/>
  <c r="D16" i="5"/>
  <c r="E16" i="5"/>
  <c r="F16" i="5"/>
  <c r="G16" i="5"/>
  <c r="H16" i="5"/>
  <c r="C17" i="5"/>
  <c r="D17" i="5"/>
  <c r="E17" i="5"/>
  <c r="F17" i="5"/>
  <c r="G17" i="5"/>
  <c r="H17" i="5"/>
  <c r="D11" i="5"/>
  <c r="E11" i="5"/>
  <c r="F11" i="5"/>
  <c r="G11" i="5"/>
  <c r="H11" i="5"/>
  <c r="C11" i="5"/>
  <c r="D176" i="17" l="1"/>
  <c r="H176" i="17"/>
  <c r="C153" i="17"/>
  <c r="D130" i="17"/>
  <c r="H130" i="17"/>
  <c r="D111" i="17"/>
  <c r="H111" i="17"/>
  <c r="F70" i="17"/>
  <c r="C70" i="17"/>
  <c r="G70" i="17"/>
  <c r="D70" i="17"/>
  <c r="H70" i="17"/>
  <c r="F153" i="17"/>
  <c r="B153" i="17"/>
  <c r="F111" i="17"/>
  <c r="B111" i="17"/>
  <c r="E70" i="17"/>
  <c r="I70" i="17"/>
  <c r="E153" i="17"/>
  <c r="I153" i="17"/>
  <c r="E111" i="17"/>
  <c r="I111" i="17"/>
  <c r="F176" i="17"/>
  <c r="B176" i="17"/>
  <c r="F130" i="17"/>
  <c r="B130" i="17"/>
  <c r="D91" i="17"/>
  <c r="F91" i="17"/>
  <c r="H91" i="17"/>
  <c r="B91" i="17"/>
  <c r="C176" i="17"/>
  <c r="G176" i="17"/>
  <c r="C130" i="17"/>
  <c r="G130" i="17"/>
  <c r="C91" i="17"/>
  <c r="E91" i="17"/>
  <c r="G91" i="17"/>
  <c r="I91" i="17"/>
  <c r="G153" i="17"/>
  <c r="C111" i="17"/>
  <c r="G111" i="17"/>
  <c r="E176" i="17"/>
  <c r="I176" i="17"/>
  <c r="B53" i="17"/>
  <c r="D53" i="17"/>
  <c r="F53" i="17"/>
  <c r="H53" i="17"/>
  <c r="C53" i="17"/>
  <c r="E53" i="17"/>
  <c r="G53" i="17"/>
  <c r="I53" i="17"/>
  <c r="D32" i="17"/>
  <c r="F32" i="17"/>
  <c r="H32" i="17"/>
  <c r="C32" i="17"/>
  <c r="E32" i="17"/>
  <c r="G32" i="17"/>
  <c r="I32" i="17"/>
  <c r="F12" i="17"/>
  <c r="B12" i="17"/>
  <c r="E12" i="17"/>
  <c r="I12" i="17"/>
  <c r="D12" i="17"/>
  <c r="H12" i="17"/>
  <c r="C12" i="17"/>
  <c r="G12" i="17"/>
  <c r="B17" i="5"/>
  <c r="B15" i="5"/>
  <c r="B13" i="5"/>
  <c r="B11" i="5"/>
  <c r="B16" i="5"/>
  <c r="B14" i="5"/>
  <c r="B12" i="5"/>
  <c r="D45" i="1"/>
  <c r="C45" i="1"/>
  <c r="C32" i="16" l="1"/>
  <c r="B27" i="16"/>
  <c r="C28" i="16"/>
  <c r="B29" i="16"/>
  <c r="C30" i="16"/>
  <c r="B31" i="16"/>
  <c r="C24" i="16"/>
  <c r="B24" i="16"/>
  <c r="C19" i="16"/>
  <c r="C27" i="16" s="1"/>
  <c r="D19" i="16"/>
  <c r="D32" i="16" s="1"/>
  <c r="B19" i="16"/>
  <c r="B32" i="16" s="1"/>
  <c r="M9" i="16"/>
  <c r="N3" i="16" s="1"/>
  <c r="H8" i="16"/>
  <c r="I4" i="16" s="1"/>
  <c r="C3" i="16"/>
  <c r="C5" i="16"/>
  <c r="C7" i="16"/>
  <c r="C2" i="16"/>
  <c r="B9" i="16"/>
  <c r="C4" i="16" s="1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34" i="13"/>
  <c r="B17" i="13"/>
  <c r="B27" i="13" s="1"/>
  <c r="C17" i="13"/>
  <c r="C26" i="13" s="1"/>
  <c r="D17" i="13"/>
  <c r="D27" i="13" s="1"/>
  <c r="M7" i="13"/>
  <c r="N4" i="13" s="1"/>
  <c r="B8" i="13"/>
  <c r="C4" i="13" s="1"/>
  <c r="D100" i="12"/>
  <c r="D101" i="12"/>
  <c r="D102" i="12"/>
  <c r="D103" i="12"/>
  <c r="D104" i="12"/>
  <c r="E99" i="12"/>
  <c r="E97" i="12"/>
  <c r="B92" i="12"/>
  <c r="B100" i="12" s="1"/>
  <c r="G87" i="12"/>
  <c r="G88" i="12"/>
  <c r="G89" i="12"/>
  <c r="G90" i="12"/>
  <c r="G91" i="12"/>
  <c r="G86" i="12"/>
  <c r="F92" i="12"/>
  <c r="F99" i="12" s="1"/>
  <c r="D92" i="12"/>
  <c r="D99" i="12" s="1"/>
  <c r="C92" i="12"/>
  <c r="C100" i="12" s="1"/>
  <c r="E92" i="12"/>
  <c r="E100" i="12" s="1"/>
  <c r="C70" i="12"/>
  <c r="C78" i="12" s="1"/>
  <c r="D70" i="12"/>
  <c r="D83" i="12" s="1"/>
  <c r="E70" i="12"/>
  <c r="E78" i="12" s="1"/>
  <c r="F70" i="12"/>
  <c r="F79" i="12" s="1"/>
  <c r="G70" i="12"/>
  <c r="G78" i="12" s="1"/>
  <c r="B70" i="12"/>
  <c r="B75" i="12" s="1"/>
  <c r="I42" i="12"/>
  <c r="I40" i="12"/>
  <c r="I46" i="12"/>
  <c r="B47" i="12"/>
  <c r="B52" i="12" s="1"/>
  <c r="C47" i="12"/>
  <c r="C55" i="12" s="1"/>
  <c r="D47" i="12"/>
  <c r="D57" i="12" s="1"/>
  <c r="E47" i="12"/>
  <c r="E55" i="12" s="1"/>
  <c r="F47" i="12"/>
  <c r="F59" i="12" s="1"/>
  <c r="G47" i="12"/>
  <c r="G55" i="12" s="1"/>
  <c r="H47" i="12"/>
  <c r="H56" i="12" s="1"/>
  <c r="I41" i="12"/>
  <c r="I43" i="12"/>
  <c r="I44" i="12"/>
  <c r="I45" i="12"/>
  <c r="I22" i="12"/>
  <c r="I26" i="12" s="1"/>
  <c r="C22" i="12"/>
  <c r="C31" i="12" s="1"/>
  <c r="D22" i="12"/>
  <c r="D34" i="12" s="1"/>
  <c r="E22" i="12"/>
  <c r="E30" i="12" s="1"/>
  <c r="F22" i="12"/>
  <c r="F34" i="12" s="1"/>
  <c r="G22" i="12"/>
  <c r="H22" i="12"/>
  <c r="H34" i="12" s="1"/>
  <c r="B22" i="12"/>
  <c r="B26" i="12" s="1"/>
  <c r="B9" i="12"/>
  <c r="D4" i="12" s="1"/>
  <c r="D31" i="7"/>
  <c r="D40" i="7"/>
  <c r="G40" i="7"/>
  <c r="F40" i="7"/>
  <c r="E40" i="7"/>
  <c r="C40" i="7"/>
  <c r="C31" i="7"/>
  <c r="E31" i="7"/>
  <c r="F31" i="7"/>
  <c r="G31" i="7"/>
  <c r="H31" i="7" s="1"/>
  <c r="B44" i="7" s="1"/>
  <c r="B39" i="7"/>
  <c r="B38" i="7"/>
  <c r="B37" i="7"/>
  <c r="B36" i="7"/>
  <c r="B35" i="7"/>
  <c r="B34" i="7"/>
  <c r="B33" i="7"/>
  <c r="B25" i="7"/>
  <c r="B26" i="7"/>
  <c r="B27" i="7"/>
  <c r="B28" i="7"/>
  <c r="B29" i="7"/>
  <c r="B30" i="7"/>
  <c r="B24" i="7"/>
  <c r="H39" i="7"/>
  <c r="C51" i="7" s="1"/>
  <c r="H38" i="7"/>
  <c r="C50" i="7" s="1"/>
  <c r="H37" i="7"/>
  <c r="C49" i="7" s="1"/>
  <c r="H36" i="7"/>
  <c r="C48" i="7" s="1"/>
  <c r="H35" i="7"/>
  <c r="C47" i="7" s="1"/>
  <c r="H34" i="7"/>
  <c r="C46" i="7" s="1"/>
  <c r="H33" i="7"/>
  <c r="C45" i="7" s="1"/>
  <c r="H25" i="7"/>
  <c r="B46" i="7" s="1"/>
  <c r="H26" i="7"/>
  <c r="B47" i="7" s="1"/>
  <c r="H27" i="7"/>
  <c r="B48" i="7" s="1"/>
  <c r="H28" i="7"/>
  <c r="B49" i="7" s="1"/>
  <c r="H29" i="7"/>
  <c r="B50" i="7" s="1"/>
  <c r="H30" i="7"/>
  <c r="B51" i="7" s="1"/>
  <c r="H24" i="7"/>
  <c r="B45" i="7" s="1"/>
  <c r="G3" i="7"/>
  <c r="G4" i="7"/>
  <c r="G5" i="7"/>
  <c r="G6" i="7"/>
  <c r="G7" i="7"/>
  <c r="G8" i="7"/>
  <c r="G2" i="7"/>
  <c r="C20" i="7"/>
  <c r="B20" i="7"/>
  <c r="B75" i="10"/>
  <c r="C75" i="10"/>
  <c r="D75" i="10"/>
  <c r="E75" i="10"/>
  <c r="F75" i="10"/>
  <c r="G75" i="10"/>
  <c r="B76" i="10"/>
  <c r="C76" i="10"/>
  <c r="D76" i="10"/>
  <c r="E76" i="10"/>
  <c r="F76" i="10"/>
  <c r="G76" i="10"/>
  <c r="B77" i="10"/>
  <c r="C77" i="10"/>
  <c r="D77" i="10"/>
  <c r="E77" i="10"/>
  <c r="F77" i="10"/>
  <c r="G77" i="10"/>
  <c r="C74" i="10"/>
  <c r="D74" i="10"/>
  <c r="E74" i="10"/>
  <c r="E73" i="10" s="1"/>
  <c r="F74" i="10"/>
  <c r="G74" i="10"/>
  <c r="B74" i="10"/>
  <c r="C73" i="10"/>
  <c r="G73" i="10"/>
  <c r="C72" i="10"/>
  <c r="D72" i="10"/>
  <c r="E72" i="10"/>
  <c r="F72" i="10"/>
  <c r="G72" i="10"/>
  <c r="B72" i="10"/>
  <c r="C27" i="15"/>
  <c r="C29" i="15" s="1"/>
  <c r="D27" i="15"/>
  <c r="D30" i="15" s="1"/>
  <c r="E27" i="15"/>
  <c r="E29" i="15" s="1"/>
  <c r="F27" i="15"/>
  <c r="F30" i="15" s="1"/>
  <c r="G27" i="15"/>
  <c r="G29" i="15" s="1"/>
  <c r="B27" i="15"/>
  <c r="B30" i="15" s="1"/>
  <c r="B9" i="15"/>
  <c r="C3" i="15" s="1"/>
  <c r="C24" i="11"/>
  <c r="C31" i="11" s="1"/>
  <c r="D24" i="11"/>
  <c r="D31" i="11" s="1"/>
  <c r="E24" i="11"/>
  <c r="E31" i="11" s="1"/>
  <c r="B24" i="11"/>
  <c r="B30" i="11" s="1"/>
  <c r="C19" i="11"/>
  <c r="D19" i="11"/>
  <c r="E19" i="11"/>
  <c r="B19" i="11"/>
  <c r="F18" i="11"/>
  <c r="F16" i="11"/>
  <c r="F15" i="11"/>
  <c r="F14" i="11"/>
  <c r="F17" i="11"/>
  <c r="F13" i="11"/>
  <c r="B8" i="11"/>
  <c r="C4" i="11" s="1"/>
  <c r="G103" i="12" l="1"/>
  <c r="G104" i="12"/>
  <c r="G100" i="12"/>
  <c r="G92" i="12"/>
  <c r="C97" i="12"/>
  <c r="C99" i="12"/>
  <c r="F104" i="12"/>
  <c r="B104" i="12"/>
  <c r="F103" i="12"/>
  <c r="B103" i="12"/>
  <c r="F102" i="12"/>
  <c r="B102" i="12"/>
  <c r="F101" i="12"/>
  <c r="B101" i="12"/>
  <c r="F100" i="12"/>
  <c r="B97" i="12"/>
  <c r="F97" i="12"/>
  <c r="D97" i="12"/>
  <c r="B99" i="12"/>
  <c r="B98" i="12" s="1"/>
  <c r="E104" i="12"/>
  <c r="C104" i="12"/>
  <c r="E103" i="12"/>
  <c r="C103" i="12"/>
  <c r="E102" i="12"/>
  <c r="C102" i="12"/>
  <c r="E101" i="12"/>
  <c r="C101" i="12"/>
  <c r="I7" i="16"/>
  <c r="I5" i="16"/>
  <c r="I3" i="16"/>
  <c r="D26" i="16"/>
  <c r="D31" i="16"/>
  <c r="D29" i="16"/>
  <c r="D27" i="16"/>
  <c r="C8" i="16"/>
  <c r="C9" i="16" s="1"/>
  <c r="C6" i="16"/>
  <c r="I2" i="16"/>
  <c r="I8" i="16" s="1"/>
  <c r="I6" i="16"/>
  <c r="D24" i="16"/>
  <c r="B26" i="16"/>
  <c r="C26" i="16"/>
  <c r="C31" i="16"/>
  <c r="D30" i="16"/>
  <c r="B30" i="16"/>
  <c r="C29" i="16"/>
  <c r="D28" i="16"/>
  <c r="B28" i="16"/>
  <c r="N8" i="16"/>
  <c r="N6" i="16"/>
  <c r="N4" i="16"/>
  <c r="N2" i="16"/>
  <c r="N7" i="16"/>
  <c r="N5" i="16"/>
  <c r="N2" i="13"/>
  <c r="N5" i="13"/>
  <c r="N3" i="13"/>
  <c r="D30" i="13"/>
  <c r="D28" i="13"/>
  <c r="D26" i="13"/>
  <c r="N6" i="13"/>
  <c r="B30" i="13"/>
  <c r="B28" i="13"/>
  <c r="B26" i="13"/>
  <c r="C29" i="13"/>
  <c r="C27" i="13"/>
  <c r="C30" i="13"/>
  <c r="D29" i="13"/>
  <c r="B29" i="13"/>
  <c r="C28" i="13"/>
  <c r="D25" i="13"/>
  <c r="B25" i="13"/>
  <c r="C25" i="13"/>
  <c r="C3" i="13"/>
  <c r="C6" i="13"/>
  <c r="C2" i="13"/>
  <c r="C7" i="13"/>
  <c r="C5" i="13"/>
  <c r="G77" i="12"/>
  <c r="E83" i="12"/>
  <c r="C77" i="12"/>
  <c r="E77" i="12"/>
  <c r="G83" i="12"/>
  <c r="C83" i="12"/>
  <c r="F75" i="12"/>
  <c r="D75" i="12"/>
  <c r="F82" i="12"/>
  <c r="D82" i="12"/>
  <c r="B82" i="12"/>
  <c r="F81" i="12"/>
  <c r="D81" i="12"/>
  <c r="B81" i="12"/>
  <c r="F80" i="12"/>
  <c r="D80" i="12"/>
  <c r="B80" i="12"/>
  <c r="D79" i="12"/>
  <c r="B79" i="12"/>
  <c r="F78" i="12"/>
  <c r="D78" i="12"/>
  <c r="B78" i="12"/>
  <c r="G75" i="12"/>
  <c r="E75" i="12"/>
  <c r="C75" i="12"/>
  <c r="F77" i="12"/>
  <c r="D77" i="12"/>
  <c r="G82" i="12"/>
  <c r="E82" i="12"/>
  <c r="C82" i="12"/>
  <c r="G81" i="12"/>
  <c r="E81" i="12"/>
  <c r="C81" i="12"/>
  <c r="G80" i="12"/>
  <c r="E80" i="12"/>
  <c r="C80" i="12"/>
  <c r="G79" i="12"/>
  <c r="E79" i="12"/>
  <c r="C79" i="12"/>
  <c r="B77" i="12"/>
  <c r="F83" i="12"/>
  <c r="B83" i="12"/>
  <c r="E54" i="12"/>
  <c r="G56" i="12"/>
  <c r="G52" i="12"/>
  <c r="C60" i="12"/>
  <c r="C52" i="12"/>
  <c r="G60" i="12"/>
  <c r="E58" i="12"/>
  <c r="C56" i="12"/>
  <c r="E52" i="12"/>
  <c r="G54" i="12"/>
  <c r="C54" i="12"/>
  <c r="E60" i="12"/>
  <c r="G58" i="12"/>
  <c r="C58" i="12"/>
  <c r="E56" i="12"/>
  <c r="B54" i="12"/>
  <c r="H59" i="12"/>
  <c r="D59" i="12"/>
  <c r="H57" i="12"/>
  <c r="F57" i="12"/>
  <c r="B57" i="12"/>
  <c r="H55" i="12"/>
  <c r="F55" i="12"/>
  <c r="D55" i="12"/>
  <c r="H52" i="12"/>
  <c r="F52" i="12"/>
  <c r="D52" i="12"/>
  <c r="H54" i="12"/>
  <c r="F54" i="12"/>
  <c r="D54" i="12"/>
  <c r="H60" i="12"/>
  <c r="F60" i="12"/>
  <c r="D60" i="12"/>
  <c r="B60" i="12"/>
  <c r="G59" i="12"/>
  <c r="E59" i="12"/>
  <c r="C59" i="12"/>
  <c r="H58" i="12"/>
  <c r="F58" i="12"/>
  <c r="D58" i="12"/>
  <c r="B58" i="12"/>
  <c r="G57" i="12"/>
  <c r="E57" i="12"/>
  <c r="C57" i="12"/>
  <c r="F56" i="12"/>
  <c r="D56" i="12"/>
  <c r="B56" i="12"/>
  <c r="B59" i="12"/>
  <c r="B55" i="12"/>
  <c r="I47" i="12"/>
  <c r="B28" i="12"/>
  <c r="I34" i="12"/>
  <c r="I30" i="12"/>
  <c r="I32" i="12"/>
  <c r="I28" i="12"/>
  <c r="I33" i="12"/>
  <c r="I31" i="12"/>
  <c r="I29" i="12"/>
  <c r="C7" i="12"/>
  <c r="C3" i="12"/>
  <c r="D7" i="12"/>
  <c r="C2" i="12"/>
  <c r="C5" i="12"/>
  <c r="D2" i="12"/>
  <c r="D5" i="12"/>
  <c r="F26" i="12"/>
  <c r="F28" i="12"/>
  <c r="C8" i="12"/>
  <c r="C6" i="12"/>
  <c r="C4" i="12"/>
  <c r="D8" i="12"/>
  <c r="D6" i="12"/>
  <c r="H26" i="12"/>
  <c r="D26" i="12"/>
  <c r="H28" i="12"/>
  <c r="D28" i="12"/>
  <c r="G33" i="12"/>
  <c r="C33" i="12"/>
  <c r="B33" i="12"/>
  <c r="E32" i="12"/>
  <c r="B32" i="12"/>
  <c r="G31" i="12"/>
  <c r="E31" i="12"/>
  <c r="B31" i="12"/>
  <c r="G30" i="12"/>
  <c r="C30" i="12"/>
  <c r="B30" i="12"/>
  <c r="E29" i="12"/>
  <c r="C29" i="12"/>
  <c r="B29" i="12"/>
  <c r="G34" i="12"/>
  <c r="E34" i="12"/>
  <c r="C34" i="12"/>
  <c r="G26" i="12"/>
  <c r="E26" i="12"/>
  <c r="C26" i="12"/>
  <c r="G28" i="12"/>
  <c r="E28" i="12"/>
  <c r="C28" i="12"/>
  <c r="H33" i="12"/>
  <c r="F33" i="12"/>
  <c r="D33" i="12"/>
  <c r="H32" i="12"/>
  <c r="F32" i="12"/>
  <c r="D32" i="12"/>
  <c r="H31" i="12"/>
  <c r="F31" i="12"/>
  <c r="D31" i="12"/>
  <c r="H30" i="12"/>
  <c r="F30" i="12"/>
  <c r="D30" i="12"/>
  <c r="H29" i="12"/>
  <c r="F29" i="12"/>
  <c r="D29" i="12"/>
  <c r="E33" i="12"/>
  <c r="G32" i="12"/>
  <c r="C32" i="12"/>
  <c r="G29" i="12"/>
  <c r="B34" i="12"/>
  <c r="H40" i="7"/>
  <c r="C44" i="7" s="1"/>
  <c r="F73" i="10"/>
  <c r="D73" i="10"/>
  <c r="B73" i="10"/>
  <c r="E36" i="15"/>
  <c r="G35" i="15"/>
  <c r="C35" i="15"/>
  <c r="E34" i="15"/>
  <c r="G33" i="15"/>
  <c r="C33" i="15"/>
  <c r="E32" i="15"/>
  <c r="G31" i="15"/>
  <c r="C31" i="15"/>
  <c r="G36" i="15"/>
  <c r="C36" i="15"/>
  <c r="E35" i="15"/>
  <c r="G34" i="15"/>
  <c r="C34" i="15"/>
  <c r="E33" i="15"/>
  <c r="G32" i="15"/>
  <c r="C32" i="15"/>
  <c r="E31" i="15"/>
  <c r="B29" i="15"/>
  <c r="D29" i="15"/>
  <c r="G30" i="15"/>
  <c r="G28" i="15" s="1"/>
  <c r="E30" i="15"/>
  <c r="C30" i="15"/>
  <c r="C28" i="15" s="1"/>
  <c r="F29" i="15"/>
  <c r="F36" i="15"/>
  <c r="D36" i="15"/>
  <c r="B36" i="15"/>
  <c r="F35" i="15"/>
  <c r="D35" i="15"/>
  <c r="B35" i="15"/>
  <c r="F34" i="15"/>
  <c r="D34" i="15"/>
  <c r="B34" i="15"/>
  <c r="F33" i="15"/>
  <c r="D33" i="15"/>
  <c r="B33" i="15"/>
  <c r="F32" i="15"/>
  <c r="D32" i="15"/>
  <c r="B32" i="15"/>
  <c r="F31" i="15"/>
  <c r="D31" i="15"/>
  <c r="B31" i="15"/>
  <c r="C8" i="15"/>
  <c r="C6" i="15"/>
  <c r="C4" i="15"/>
  <c r="C2" i="15"/>
  <c r="C7" i="15"/>
  <c r="C5" i="15"/>
  <c r="F19" i="11"/>
  <c r="B29" i="11"/>
  <c r="B27" i="11"/>
  <c r="E30" i="11"/>
  <c r="C30" i="11"/>
  <c r="E29" i="11"/>
  <c r="C29" i="11"/>
  <c r="E28" i="11"/>
  <c r="C28" i="11"/>
  <c r="E27" i="11"/>
  <c r="C27" i="11"/>
  <c r="E26" i="11"/>
  <c r="E25" i="11" s="1"/>
  <c r="C26" i="11"/>
  <c r="C25" i="11" s="1"/>
  <c r="B31" i="11"/>
  <c r="F24" i="11"/>
  <c r="F28" i="11" s="1"/>
  <c r="B26" i="11"/>
  <c r="B28" i="11"/>
  <c r="D30" i="11"/>
  <c r="D29" i="11"/>
  <c r="D28" i="11"/>
  <c r="D27" i="11"/>
  <c r="D26" i="11"/>
  <c r="C3" i="11"/>
  <c r="C7" i="11"/>
  <c r="C5" i="11"/>
  <c r="C2" i="11"/>
  <c r="C6" i="11"/>
  <c r="B11" i="10"/>
  <c r="G55" i="10"/>
  <c r="F59" i="10"/>
  <c r="G60" i="10"/>
  <c r="G51" i="10"/>
  <c r="G54" i="10" s="1"/>
  <c r="C51" i="10"/>
  <c r="C55" i="10" s="1"/>
  <c r="D51" i="10"/>
  <c r="D54" i="10" s="1"/>
  <c r="E51" i="10"/>
  <c r="E53" i="10" s="1"/>
  <c r="F51" i="10"/>
  <c r="F56" i="10" s="1"/>
  <c r="B51" i="10"/>
  <c r="B56" i="10" s="1"/>
  <c r="C26" i="10"/>
  <c r="C28" i="10" s="1"/>
  <c r="D26" i="10"/>
  <c r="D29" i="10" s="1"/>
  <c r="E26" i="10"/>
  <c r="E30" i="10" s="1"/>
  <c r="F26" i="10"/>
  <c r="F31" i="10" s="1"/>
  <c r="G26" i="10"/>
  <c r="G28" i="10" s="1"/>
  <c r="H26" i="10"/>
  <c r="H29" i="10" s="1"/>
  <c r="I26" i="10"/>
  <c r="I30" i="10" s="1"/>
  <c r="B26" i="10"/>
  <c r="B29" i="10" s="1"/>
  <c r="L37" i="5"/>
  <c r="M37" i="5"/>
  <c r="N37" i="5"/>
  <c r="O37" i="5"/>
  <c r="P37" i="5"/>
  <c r="L36" i="5"/>
  <c r="M36" i="5"/>
  <c r="N36" i="5"/>
  <c r="O36" i="5"/>
  <c r="P36" i="5"/>
  <c r="L35" i="5"/>
  <c r="M35" i="5"/>
  <c r="N35" i="5"/>
  <c r="O35" i="5"/>
  <c r="P35" i="5"/>
  <c r="L34" i="5"/>
  <c r="M34" i="5"/>
  <c r="N34" i="5"/>
  <c r="O34" i="5"/>
  <c r="P34" i="5"/>
  <c r="L33" i="5"/>
  <c r="M33" i="5"/>
  <c r="N33" i="5"/>
  <c r="O33" i="5"/>
  <c r="P33" i="5"/>
  <c r="L32" i="5"/>
  <c r="M32" i="5"/>
  <c r="N32" i="5"/>
  <c r="O32" i="5"/>
  <c r="P32" i="5"/>
  <c r="L31" i="5"/>
  <c r="M31" i="5"/>
  <c r="N31" i="5"/>
  <c r="O31" i="5"/>
  <c r="P31" i="5"/>
  <c r="L30" i="5"/>
  <c r="M30" i="5"/>
  <c r="N30" i="5"/>
  <c r="O30" i="5"/>
  <c r="P30" i="5"/>
  <c r="L29" i="5"/>
  <c r="M29" i="5"/>
  <c r="N29" i="5"/>
  <c r="O29" i="5"/>
  <c r="P29" i="5"/>
  <c r="K37" i="5"/>
  <c r="K36" i="5"/>
  <c r="K35" i="5"/>
  <c r="K34" i="5"/>
  <c r="K33" i="5"/>
  <c r="K32" i="5"/>
  <c r="K31" i="5"/>
  <c r="K30" i="5"/>
  <c r="K29" i="5"/>
  <c r="L28" i="5"/>
  <c r="M28" i="5"/>
  <c r="N28" i="5"/>
  <c r="O28" i="5"/>
  <c r="P28" i="5"/>
  <c r="K28" i="5"/>
  <c r="L27" i="5"/>
  <c r="M27" i="5"/>
  <c r="N27" i="5"/>
  <c r="O27" i="5"/>
  <c r="P27" i="5"/>
  <c r="K27" i="5"/>
  <c r="L26" i="5"/>
  <c r="M26" i="5"/>
  <c r="N26" i="5"/>
  <c r="O26" i="5"/>
  <c r="P26" i="5"/>
  <c r="K26" i="5"/>
  <c r="L25" i="5"/>
  <c r="M25" i="5"/>
  <c r="N25" i="5"/>
  <c r="O25" i="5"/>
  <c r="P25" i="5"/>
  <c r="K25" i="5"/>
  <c r="L24" i="5"/>
  <c r="M24" i="5"/>
  <c r="N24" i="5"/>
  <c r="O24" i="5"/>
  <c r="P24" i="5"/>
  <c r="K24" i="5"/>
  <c r="C20" i="9"/>
  <c r="D20" i="9"/>
  <c r="E20" i="9"/>
  <c r="F20" i="9"/>
  <c r="G20" i="9"/>
  <c r="B20" i="9"/>
  <c r="C21" i="9"/>
  <c r="D21" i="9"/>
  <c r="E21" i="9"/>
  <c r="F21" i="9"/>
  <c r="G21" i="9"/>
  <c r="C22" i="9"/>
  <c r="D22" i="9"/>
  <c r="E22" i="9"/>
  <c r="F22" i="9"/>
  <c r="G22" i="9"/>
  <c r="C23" i="9"/>
  <c r="D23" i="9"/>
  <c r="E23" i="9"/>
  <c r="F23" i="9"/>
  <c r="G23" i="9"/>
  <c r="C24" i="9"/>
  <c r="D24" i="9"/>
  <c r="E24" i="9"/>
  <c r="F24" i="9"/>
  <c r="G24" i="9"/>
  <c r="B22" i="9"/>
  <c r="B23" i="9"/>
  <c r="B24" i="9"/>
  <c r="B21" i="9"/>
  <c r="C19" i="9"/>
  <c r="D19" i="9"/>
  <c r="E19" i="9"/>
  <c r="F19" i="9"/>
  <c r="G19" i="9"/>
  <c r="B19" i="9"/>
  <c r="C14" i="9"/>
  <c r="D14" i="9"/>
  <c r="E14" i="9"/>
  <c r="F14" i="9"/>
  <c r="B14" i="9"/>
  <c r="B34" i="9"/>
  <c r="B44" i="9" s="1"/>
  <c r="C34" i="9"/>
  <c r="D34" i="9"/>
  <c r="D41" i="9" s="1"/>
  <c r="E34" i="9"/>
  <c r="E41" i="9" s="1"/>
  <c r="F34" i="9"/>
  <c r="F41" i="9" s="1"/>
  <c r="C41" i="9"/>
  <c r="C42" i="9"/>
  <c r="C43" i="9"/>
  <c r="C44" i="9"/>
  <c r="B43" i="9"/>
  <c r="C39" i="9"/>
  <c r="D39" i="9"/>
  <c r="B6" i="9"/>
  <c r="C38" i="8"/>
  <c r="C43" i="8" s="1"/>
  <c r="D38" i="8"/>
  <c r="D45" i="8" s="1"/>
  <c r="E38" i="8"/>
  <c r="E43" i="8" s="1"/>
  <c r="F38" i="8"/>
  <c r="F45" i="8" s="1"/>
  <c r="B38" i="8"/>
  <c r="B49" i="8" s="1"/>
  <c r="C18" i="8"/>
  <c r="C27" i="8" s="1"/>
  <c r="D18" i="8"/>
  <c r="D27" i="8" s="1"/>
  <c r="E18" i="8"/>
  <c r="E26" i="8" s="1"/>
  <c r="F18" i="8"/>
  <c r="F23" i="8" s="1"/>
  <c r="G18" i="8"/>
  <c r="B18" i="8"/>
  <c r="B27" i="8" s="1"/>
  <c r="B9" i="8"/>
  <c r="C6" i="8" s="1"/>
  <c r="G99" i="12" l="1"/>
  <c r="G97" i="12"/>
  <c r="G102" i="12"/>
  <c r="G101" i="12"/>
  <c r="C25" i="16"/>
  <c r="D25" i="16"/>
  <c r="B25" i="16"/>
  <c r="N9" i="16"/>
  <c r="N7" i="13"/>
  <c r="C8" i="13"/>
  <c r="E76" i="12"/>
  <c r="G76" i="12"/>
  <c r="F76" i="12"/>
  <c r="C76" i="12"/>
  <c r="B76" i="12"/>
  <c r="D76" i="12"/>
  <c r="C53" i="12"/>
  <c r="B53" i="12"/>
  <c r="G53" i="12"/>
  <c r="E53" i="12"/>
  <c r="D53" i="12"/>
  <c r="H53" i="12"/>
  <c r="I59" i="12"/>
  <c r="I52" i="12"/>
  <c r="I60" i="12"/>
  <c r="I56" i="12"/>
  <c r="I58" i="12"/>
  <c r="I54" i="12"/>
  <c r="I55" i="12"/>
  <c r="I57" i="12"/>
  <c r="F53" i="12"/>
  <c r="I27" i="12"/>
  <c r="D9" i="12"/>
  <c r="C9" i="12"/>
  <c r="F27" i="12"/>
  <c r="D27" i="12"/>
  <c r="H27" i="12"/>
  <c r="E27" i="12"/>
  <c r="B27" i="12"/>
  <c r="C27" i="12"/>
  <c r="G27" i="12"/>
  <c r="B30" i="10"/>
  <c r="F34" i="10"/>
  <c r="D60" i="10"/>
  <c r="D57" i="10"/>
  <c r="C35" i="10"/>
  <c r="C10" i="10"/>
  <c r="C4" i="10"/>
  <c r="E28" i="15"/>
  <c r="F28" i="15"/>
  <c r="D28" i="15"/>
  <c r="B28" i="15"/>
  <c r="C9" i="15"/>
  <c r="F27" i="11"/>
  <c r="F31" i="11"/>
  <c r="F30" i="11"/>
  <c r="D25" i="11"/>
  <c r="B25" i="11"/>
  <c r="F29" i="11"/>
  <c r="F26" i="11"/>
  <c r="F25" i="11" s="1"/>
  <c r="C8" i="11"/>
  <c r="I33" i="10"/>
  <c r="G35" i="10"/>
  <c r="E33" i="10"/>
  <c r="E31" i="10"/>
  <c r="E29" i="10"/>
  <c r="B53" i="10"/>
  <c r="C3" i="10"/>
  <c r="B34" i="10"/>
  <c r="E35" i="10"/>
  <c r="E34" i="10"/>
  <c r="C33" i="10"/>
  <c r="C31" i="10"/>
  <c r="C29" i="10"/>
  <c r="B57" i="10"/>
  <c r="G58" i="10"/>
  <c r="G53" i="10"/>
  <c r="C8" i="10"/>
  <c r="C5" i="10"/>
  <c r="I31" i="10"/>
  <c r="I29" i="10"/>
  <c r="C6" i="10"/>
  <c r="C7" i="10"/>
  <c r="I35" i="10"/>
  <c r="I34" i="10"/>
  <c r="G33" i="10"/>
  <c r="G31" i="10"/>
  <c r="G29" i="10"/>
  <c r="G56" i="10"/>
  <c r="C9" i="10"/>
  <c r="B28" i="10"/>
  <c r="B32" i="10"/>
  <c r="H34" i="10"/>
  <c r="D34" i="10"/>
  <c r="F32" i="10"/>
  <c r="H30" i="10"/>
  <c r="D30" i="10"/>
  <c r="F28" i="10"/>
  <c r="B59" i="10"/>
  <c r="B55" i="10"/>
  <c r="E56" i="10"/>
  <c r="E55" i="10"/>
  <c r="B35" i="10"/>
  <c r="B31" i="10"/>
  <c r="H35" i="10"/>
  <c r="D35" i="10"/>
  <c r="G34" i="10"/>
  <c r="C34" i="10"/>
  <c r="F33" i="10"/>
  <c r="I32" i="10"/>
  <c r="E32" i="10"/>
  <c r="H31" i="10"/>
  <c r="D31" i="10"/>
  <c r="G30" i="10"/>
  <c r="G27" i="10" s="1"/>
  <c r="C30" i="10"/>
  <c r="F29" i="10"/>
  <c r="I28" i="10"/>
  <c r="E28" i="10"/>
  <c r="E27" i="10" s="1"/>
  <c r="B58" i="10"/>
  <c r="B54" i="10"/>
  <c r="G59" i="10"/>
  <c r="G57" i="10"/>
  <c r="G52" i="10" s="1"/>
  <c r="D56" i="10"/>
  <c r="H32" i="10"/>
  <c r="D32" i="10"/>
  <c r="F30" i="10"/>
  <c r="H28" i="10"/>
  <c r="D28" i="10"/>
  <c r="B33" i="10"/>
  <c r="F35" i="10"/>
  <c r="H33" i="10"/>
  <c r="D33" i="10"/>
  <c r="G32" i="10"/>
  <c r="C32" i="10"/>
  <c r="B60" i="10"/>
  <c r="E60" i="10"/>
  <c r="E59" i="10"/>
  <c r="F55" i="10"/>
  <c r="D53" i="10"/>
  <c r="C54" i="10"/>
  <c r="F58" i="10"/>
  <c r="C57" i="10"/>
  <c r="C53" i="10"/>
  <c r="C60" i="10"/>
  <c r="D59" i="10"/>
  <c r="E58" i="10"/>
  <c r="F57" i="10"/>
  <c r="C56" i="10"/>
  <c r="D55" i="10"/>
  <c r="E54" i="10"/>
  <c r="E52" i="10" s="1"/>
  <c r="F53" i="10"/>
  <c r="C58" i="10"/>
  <c r="F54" i="10"/>
  <c r="F60" i="10"/>
  <c r="C59" i="10"/>
  <c r="D58" i="10"/>
  <c r="E57" i="10"/>
  <c r="Q28" i="5"/>
  <c r="Q31" i="5"/>
  <c r="Q35" i="5"/>
  <c r="Q32" i="5"/>
  <c r="Q36" i="5"/>
  <c r="Q26" i="5"/>
  <c r="Q27" i="5"/>
  <c r="Q30" i="5"/>
  <c r="Q34" i="5"/>
  <c r="Q29" i="5"/>
  <c r="Q33" i="5"/>
  <c r="Q37" i="5"/>
  <c r="Q25" i="5"/>
  <c r="Q24" i="5"/>
  <c r="D44" i="9"/>
  <c r="D42" i="9"/>
  <c r="D43" i="9"/>
  <c r="B42" i="9"/>
  <c r="F39" i="9"/>
  <c r="B41" i="9"/>
  <c r="B40" i="9" s="1"/>
  <c r="F44" i="9"/>
  <c r="F43" i="9"/>
  <c r="F40" i="9" s="1"/>
  <c r="F42" i="9"/>
  <c r="D40" i="9"/>
  <c r="B39" i="9"/>
  <c r="E39" i="9"/>
  <c r="E44" i="9"/>
  <c r="E43" i="9"/>
  <c r="E40" i="9" s="1"/>
  <c r="E42" i="9"/>
  <c r="C40" i="9"/>
  <c r="C3" i="8"/>
  <c r="B46" i="8"/>
  <c r="C48" i="8"/>
  <c r="C46" i="8"/>
  <c r="F43" i="8"/>
  <c r="B26" i="8"/>
  <c r="B45" i="8"/>
  <c r="C47" i="8"/>
  <c r="C49" i="8"/>
  <c r="C45" i="8"/>
  <c r="D43" i="8"/>
  <c r="B48" i="8"/>
  <c r="E49" i="8"/>
  <c r="E48" i="8"/>
  <c r="E47" i="8"/>
  <c r="E46" i="8"/>
  <c r="E45" i="8"/>
  <c r="C2" i="8"/>
  <c r="B29" i="8"/>
  <c r="G27" i="8"/>
  <c r="B43" i="8"/>
  <c r="B47" i="8"/>
  <c r="D49" i="8"/>
  <c r="D48" i="8"/>
  <c r="D47" i="8"/>
  <c r="D46" i="8"/>
  <c r="D29" i="8"/>
  <c r="D26" i="8"/>
  <c r="F49" i="8"/>
  <c r="F48" i="8"/>
  <c r="F47" i="8"/>
  <c r="F46" i="8"/>
  <c r="E25" i="8"/>
  <c r="C8" i="8"/>
  <c r="B28" i="8"/>
  <c r="G29" i="8"/>
  <c r="C29" i="8"/>
  <c r="D28" i="8"/>
  <c r="F27" i="8"/>
  <c r="G26" i="8"/>
  <c r="C26" i="8"/>
  <c r="D25" i="8"/>
  <c r="B23" i="8"/>
  <c r="D23" i="8"/>
  <c r="E28" i="8"/>
  <c r="E23" i="8"/>
  <c r="C7" i="8"/>
  <c r="F29" i="8"/>
  <c r="G28" i="8"/>
  <c r="C28" i="8"/>
  <c r="E27" i="8"/>
  <c r="F26" i="8"/>
  <c r="G25" i="8"/>
  <c r="C25" i="8"/>
  <c r="G23" i="8"/>
  <c r="C23" i="8"/>
  <c r="C4" i="8"/>
  <c r="B25" i="8"/>
  <c r="E29" i="8"/>
  <c r="F28" i="8"/>
  <c r="F25" i="8"/>
  <c r="C5" i="8"/>
  <c r="C50" i="3"/>
  <c r="D50" i="3"/>
  <c r="E50" i="3"/>
  <c r="F50" i="3"/>
  <c r="G50" i="3"/>
  <c r="H50" i="3"/>
  <c r="B50" i="3"/>
  <c r="C35" i="3"/>
  <c r="C41" i="3" s="1"/>
  <c r="D35" i="3"/>
  <c r="D43" i="3" s="1"/>
  <c r="E35" i="3"/>
  <c r="E42" i="3" s="1"/>
  <c r="F35" i="3"/>
  <c r="F41" i="3" s="1"/>
  <c r="G35" i="3"/>
  <c r="G41" i="3" s="1"/>
  <c r="B35" i="3"/>
  <c r="B42" i="3" s="1"/>
  <c r="C20" i="3"/>
  <c r="C24" i="3" s="1"/>
  <c r="D20" i="3"/>
  <c r="D24" i="3" s="1"/>
  <c r="E20" i="3"/>
  <c r="E24" i="3" s="1"/>
  <c r="F20" i="3"/>
  <c r="F24" i="3" s="1"/>
  <c r="G20" i="3"/>
  <c r="G24" i="3" s="1"/>
  <c r="H20" i="3"/>
  <c r="H24" i="3" s="1"/>
  <c r="I20" i="3"/>
  <c r="I24" i="3" s="1"/>
  <c r="B20" i="3"/>
  <c r="B27" i="3" s="1"/>
  <c r="B9" i="4"/>
  <c r="I53" i="12" l="1"/>
  <c r="C11" i="10"/>
  <c r="D27" i="10"/>
  <c r="H27" i="10"/>
  <c r="C27" i="10"/>
  <c r="F27" i="10"/>
  <c r="I27" i="10"/>
  <c r="D52" i="10"/>
  <c r="B52" i="10"/>
  <c r="B27" i="10"/>
  <c r="F52" i="10"/>
  <c r="C52" i="10"/>
  <c r="B44" i="8"/>
  <c r="B24" i="8"/>
  <c r="C44" i="8"/>
  <c r="F24" i="8"/>
  <c r="G24" i="8"/>
  <c r="F44" i="8"/>
  <c r="D44" i="8"/>
  <c r="E44" i="8"/>
  <c r="D24" i="8"/>
  <c r="C9" i="8"/>
  <c r="C24" i="8"/>
  <c r="E24" i="8"/>
  <c r="F42" i="3"/>
  <c r="D42" i="3"/>
  <c r="G39" i="3"/>
  <c r="F43" i="3"/>
  <c r="F40" i="3" s="1"/>
  <c r="C39" i="3"/>
  <c r="G42" i="3"/>
  <c r="G43" i="3"/>
  <c r="F39" i="3"/>
  <c r="C43" i="3"/>
  <c r="C42" i="3"/>
  <c r="C40" i="3" s="1"/>
  <c r="E41" i="3"/>
  <c r="B41" i="3"/>
  <c r="D41" i="3"/>
  <c r="E39" i="3"/>
  <c r="B43" i="3"/>
  <c r="E43" i="3"/>
  <c r="B39" i="3"/>
  <c r="D39" i="3"/>
  <c r="E28" i="3"/>
  <c r="H26" i="3"/>
  <c r="D28" i="3"/>
  <c r="G26" i="3"/>
  <c r="I28" i="3"/>
  <c r="H27" i="3"/>
  <c r="D26" i="3"/>
  <c r="H28" i="3"/>
  <c r="D27" i="3"/>
  <c r="C26" i="3"/>
  <c r="G27" i="3"/>
  <c r="C27" i="3"/>
  <c r="F26" i="3"/>
  <c r="G28" i="3"/>
  <c r="C28" i="3"/>
  <c r="F27" i="3"/>
  <c r="I26" i="3"/>
  <c r="E26" i="3"/>
  <c r="F28" i="3"/>
  <c r="I27" i="3"/>
  <c r="E27" i="3"/>
  <c r="B24" i="3"/>
  <c r="B26" i="3"/>
  <c r="B28" i="3"/>
  <c r="D102" i="1"/>
  <c r="F102" i="1"/>
  <c r="D104" i="1"/>
  <c r="F104" i="1"/>
  <c r="D101" i="1"/>
  <c r="D100" i="1" s="1"/>
  <c r="F101" i="1"/>
  <c r="C94" i="1"/>
  <c r="C102" i="1" s="1"/>
  <c r="D94" i="1"/>
  <c r="D103" i="1" s="1"/>
  <c r="E94" i="1"/>
  <c r="E102" i="1" s="1"/>
  <c r="F94" i="1"/>
  <c r="F103" i="1" s="1"/>
  <c r="B94" i="1"/>
  <c r="B99" i="1" s="1"/>
  <c r="F99" i="1"/>
  <c r="E99" i="1"/>
  <c r="D99" i="1"/>
  <c r="C99" i="1"/>
  <c r="C82" i="1"/>
  <c r="E82" i="1"/>
  <c r="B83" i="1"/>
  <c r="C84" i="1"/>
  <c r="E84" i="1"/>
  <c r="C81" i="1"/>
  <c r="E81" i="1"/>
  <c r="B81" i="1"/>
  <c r="C74" i="1"/>
  <c r="C83" i="1" s="1"/>
  <c r="D74" i="1"/>
  <c r="D82" i="1" s="1"/>
  <c r="E74" i="1"/>
  <c r="E83" i="1" s="1"/>
  <c r="F74" i="1"/>
  <c r="F82" i="1" s="1"/>
  <c r="B74" i="1"/>
  <c r="B79" i="1" s="1"/>
  <c r="F79" i="1"/>
  <c r="E79" i="1"/>
  <c r="D79" i="1"/>
  <c r="C79" i="1"/>
  <c r="R6" i="1"/>
  <c r="S6" i="1"/>
  <c r="T6" i="1"/>
  <c r="U6" i="1"/>
  <c r="V6" i="1"/>
  <c r="M2" i="1"/>
  <c r="C52" i="1"/>
  <c r="D52" i="1"/>
  <c r="E52" i="1"/>
  <c r="F52" i="1"/>
  <c r="F51" i="1"/>
  <c r="E51" i="1"/>
  <c r="D51" i="1"/>
  <c r="C51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B104" i="1" l="1"/>
  <c r="E103" i="1"/>
  <c r="C103" i="1"/>
  <c r="C100" i="1" s="1"/>
  <c r="F100" i="1"/>
  <c r="B102" i="1"/>
  <c r="B101" i="1"/>
  <c r="E101" i="1"/>
  <c r="C101" i="1"/>
  <c r="E104" i="1"/>
  <c r="C104" i="1"/>
  <c r="B103" i="1"/>
  <c r="F83" i="1"/>
  <c r="D83" i="1"/>
  <c r="F81" i="1"/>
  <c r="D81" i="1"/>
  <c r="F84" i="1"/>
  <c r="D84" i="1"/>
  <c r="B84" i="1"/>
  <c r="B82" i="1"/>
  <c r="G40" i="3"/>
  <c r="D40" i="3"/>
  <c r="E40" i="3"/>
  <c r="D25" i="3"/>
  <c r="B40" i="3"/>
  <c r="C25" i="3"/>
  <c r="B25" i="3"/>
  <c r="G25" i="3"/>
  <c r="H25" i="3"/>
  <c r="E25" i="3"/>
  <c r="I25" i="3"/>
  <c r="F25" i="3"/>
  <c r="B6" i="1"/>
  <c r="C6" i="1"/>
  <c r="D6" i="1" s="1"/>
  <c r="E100" i="1" l="1"/>
  <c r="B100" i="1"/>
  <c r="B23" i="13"/>
  <c r="D23" i="13"/>
  <c r="C23" i="13"/>
  <c r="D24" i="13"/>
  <c r="C3" i="9"/>
  <c r="B24" i="13" l="1"/>
  <c r="C24" i="13"/>
  <c r="C2" i="9"/>
  <c r="C4" i="9"/>
  <c r="C5" i="9"/>
  <c r="C6" i="9" l="1"/>
  <c r="C15" i="7"/>
  <c r="F16" i="7"/>
  <c r="E17" i="7"/>
  <c r="D18" i="7"/>
  <c r="C19" i="7"/>
  <c r="F20" i="7"/>
  <c r="E14" i="7"/>
  <c r="D98" i="12" l="1"/>
  <c r="C98" i="12"/>
  <c r="F98" i="12"/>
  <c r="E98" i="12"/>
  <c r="F19" i="7"/>
  <c r="E19" i="7"/>
  <c r="G18" i="7"/>
  <c r="B18" i="7"/>
  <c r="F18" i="7"/>
  <c r="E18" i="7"/>
  <c r="G16" i="7"/>
  <c r="B15" i="7"/>
  <c r="G20" i="7"/>
  <c r="G15" i="7"/>
  <c r="C18" i="7"/>
  <c r="E16" i="7"/>
  <c r="H16" i="7" s="1"/>
  <c r="F15" i="7"/>
  <c r="G19" i="7"/>
  <c r="B19" i="7"/>
  <c r="E20" i="7"/>
  <c r="H20" i="7" s="1"/>
  <c r="E15" i="7"/>
  <c r="D14" i="7"/>
  <c r="D17" i="7"/>
  <c r="C14" i="7"/>
  <c r="C17" i="7"/>
  <c r="D20" i="7"/>
  <c r="D16" i="7"/>
  <c r="B14" i="7"/>
  <c r="B17" i="7"/>
  <c r="C16" i="7"/>
  <c r="D19" i="7"/>
  <c r="D15" i="7"/>
  <c r="F14" i="7"/>
  <c r="H14" i="7" s="1"/>
  <c r="F17" i="7"/>
  <c r="H17" i="7" s="1"/>
  <c r="G14" i="7"/>
  <c r="G17" i="7"/>
  <c r="B16" i="7"/>
  <c r="H18" i="7" l="1"/>
  <c r="H15" i="7"/>
  <c r="H19" i="7"/>
  <c r="G98" i="12"/>
  <c r="C55" i="3"/>
  <c r="C57" i="3" s="1"/>
  <c r="D55" i="3"/>
  <c r="D58" i="3" s="1"/>
  <c r="E55" i="3"/>
  <c r="E59" i="3" s="1"/>
  <c r="F55" i="3"/>
  <c r="F59" i="3" s="1"/>
  <c r="G55" i="3"/>
  <c r="G57" i="3" s="1"/>
  <c r="H55" i="3"/>
  <c r="H58" i="3" s="1"/>
  <c r="B55" i="3"/>
  <c r="B58" i="3" s="1"/>
  <c r="D5" i="3"/>
  <c r="D13" i="3" s="1"/>
  <c r="C5" i="3"/>
  <c r="C11" i="3" s="1"/>
  <c r="B5" i="3"/>
  <c r="B12" i="3" s="1"/>
  <c r="G58" i="3" l="1"/>
  <c r="C58" i="3"/>
  <c r="B59" i="3"/>
  <c r="E58" i="3"/>
  <c r="F57" i="3"/>
  <c r="H59" i="3"/>
  <c r="D59" i="3"/>
  <c r="B57" i="3"/>
  <c r="E57" i="3"/>
  <c r="G59" i="3"/>
  <c r="C59" i="3"/>
  <c r="F58" i="3"/>
  <c r="H57" i="3"/>
  <c r="D57" i="3"/>
  <c r="C13" i="3"/>
  <c r="D9" i="3"/>
  <c r="D11" i="3"/>
  <c r="C9" i="3"/>
  <c r="B9" i="3"/>
  <c r="B11" i="3"/>
  <c r="B13" i="3"/>
  <c r="C12" i="3"/>
  <c r="D12" i="3"/>
  <c r="H56" i="3" l="1"/>
  <c r="E56" i="3"/>
  <c r="F56" i="3"/>
  <c r="B56" i="3"/>
  <c r="G56" i="3"/>
  <c r="C56" i="3"/>
  <c r="D56" i="3"/>
  <c r="D10" i="3"/>
  <c r="C10" i="3"/>
  <c r="B10" i="3"/>
  <c r="AD6" i="1"/>
  <c r="AE6" i="1"/>
  <c r="AE16" i="1" s="1"/>
  <c r="AF6" i="1"/>
  <c r="AF16" i="1" s="1"/>
  <c r="AG6" i="1"/>
  <c r="AG11" i="1" s="1"/>
  <c r="AH6" i="1"/>
  <c r="AH16" i="1" s="1"/>
  <c r="AI6" i="1"/>
  <c r="AI16" i="1" s="1"/>
  <c r="AJ6" i="1"/>
  <c r="AJ16" i="1" s="1"/>
  <c r="AK6" i="1"/>
  <c r="AK11" i="1" s="1"/>
  <c r="AL6" i="1"/>
  <c r="AL16" i="1" s="1"/>
  <c r="R15" i="1"/>
  <c r="S15" i="1"/>
  <c r="T15" i="1"/>
  <c r="U11" i="1"/>
  <c r="V15" i="1"/>
  <c r="W6" i="1"/>
  <c r="W13" i="1" s="1"/>
  <c r="Q6" i="1"/>
  <c r="Q15" i="1" s="1"/>
  <c r="AI14" i="1" l="1"/>
  <c r="Q14" i="1"/>
  <c r="AF13" i="1"/>
  <c r="AJ14" i="1"/>
  <c r="AE13" i="1"/>
  <c r="AG14" i="1"/>
  <c r="AI11" i="1"/>
  <c r="AD16" i="1"/>
  <c r="AD13" i="1"/>
  <c r="AE14" i="1"/>
  <c r="AF14" i="1"/>
  <c r="AI13" i="1"/>
  <c r="AJ13" i="1"/>
  <c r="AK14" i="1"/>
  <c r="AE11" i="1"/>
  <c r="U14" i="1"/>
  <c r="W16" i="1"/>
  <c r="AD14" i="1"/>
  <c r="AH14" i="1"/>
  <c r="AL14" i="1"/>
  <c r="AG13" i="1"/>
  <c r="AK13" i="1"/>
  <c r="AL11" i="1"/>
  <c r="AD11" i="1"/>
  <c r="T14" i="1"/>
  <c r="T11" i="1"/>
  <c r="AD15" i="1"/>
  <c r="AE15" i="1"/>
  <c r="AF15" i="1"/>
  <c r="AG15" i="1"/>
  <c r="AH15" i="1"/>
  <c r="AI15" i="1"/>
  <c r="AJ15" i="1"/>
  <c r="AK15" i="1"/>
  <c r="AL15" i="1"/>
  <c r="AJ11" i="1"/>
  <c r="AF11" i="1"/>
  <c r="AH13" i="1"/>
  <c r="AL13" i="1"/>
  <c r="AH11" i="1"/>
  <c r="S14" i="1"/>
  <c r="Q11" i="1"/>
  <c r="AG16" i="1"/>
  <c r="AK16" i="1"/>
  <c r="V14" i="1"/>
  <c r="Q13" i="1"/>
  <c r="R13" i="1"/>
  <c r="S13" i="1"/>
  <c r="T13" i="1"/>
  <c r="U13" i="1"/>
  <c r="V13" i="1"/>
  <c r="W15" i="1"/>
  <c r="W11" i="1"/>
  <c r="S11" i="1"/>
  <c r="R14" i="1"/>
  <c r="Q16" i="1"/>
  <c r="R16" i="1"/>
  <c r="S16" i="1"/>
  <c r="T16" i="1"/>
  <c r="U16" i="1"/>
  <c r="V16" i="1"/>
  <c r="W14" i="1"/>
  <c r="V11" i="1"/>
  <c r="R11" i="1"/>
  <c r="U15" i="1"/>
  <c r="M6" i="1"/>
  <c r="I6" i="1"/>
  <c r="L6" i="1"/>
  <c r="K6" i="1"/>
  <c r="J6" i="1"/>
  <c r="J14" i="1" l="1"/>
  <c r="C80" i="1"/>
  <c r="M15" i="1"/>
  <c r="F80" i="1"/>
  <c r="L14" i="1"/>
  <c r="E80" i="1"/>
  <c r="K13" i="1"/>
  <c r="D80" i="1"/>
  <c r="I14" i="1"/>
  <c r="AI12" i="1"/>
  <c r="AL12" i="1"/>
  <c r="AJ12" i="1"/>
  <c r="AF12" i="1"/>
  <c r="C14" i="1"/>
  <c r="C16" i="1"/>
  <c r="C13" i="1"/>
  <c r="C15" i="1"/>
  <c r="AH12" i="1"/>
  <c r="AE12" i="1"/>
  <c r="W12" i="1"/>
  <c r="AD12" i="1"/>
  <c r="AK12" i="1"/>
  <c r="S12" i="1"/>
  <c r="AG12" i="1"/>
  <c r="V12" i="1"/>
  <c r="R12" i="1"/>
  <c r="U12" i="1"/>
  <c r="Q12" i="1"/>
  <c r="T12" i="1"/>
  <c r="L13" i="1"/>
  <c r="L11" i="1"/>
  <c r="L16" i="1"/>
  <c r="M14" i="1"/>
  <c r="K11" i="1"/>
  <c r="K16" i="1"/>
  <c r="I13" i="1"/>
  <c r="I16" i="1"/>
  <c r="K15" i="1"/>
  <c r="M13" i="1"/>
  <c r="J11" i="1"/>
  <c r="J15" i="1"/>
  <c r="I15" i="1"/>
  <c r="L15" i="1"/>
  <c r="K14" i="1"/>
  <c r="M16" i="1"/>
  <c r="J13" i="1"/>
  <c r="J16" i="1"/>
  <c r="M11" i="1"/>
  <c r="I11" i="1"/>
  <c r="B80" i="1" l="1"/>
  <c r="C12" i="1"/>
  <c r="K12" i="1"/>
  <c r="L12" i="1"/>
  <c r="J12" i="1"/>
  <c r="I12" i="1"/>
  <c r="M12" i="1"/>
  <c r="B13" i="1" l="1"/>
  <c r="B15" i="1"/>
  <c r="E15" i="1" s="1"/>
  <c r="B14" i="1"/>
  <c r="E14" i="1" s="1"/>
  <c r="B16" i="1"/>
  <c r="E16" i="1" s="1"/>
  <c r="D14" i="1" l="1"/>
  <c r="D15" i="1"/>
  <c r="D16" i="1"/>
  <c r="D13" i="1"/>
  <c r="B12" i="1"/>
  <c r="E13" i="1"/>
  <c r="D12" i="1" l="1"/>
  <c r="C8" i="4"/>
  <c r="C4" i="4"/>
  <c r="C6" i="4"/>
  <c r="C5" i="4" l="1"/>
  <c r="C7" i="4"/>
  <c r="C3" i="4"/>
  <c r="C9" i="4" l="1"/>
  <c r="H7" i="13"/>
  <c r="I3" i="13" l="1"/>
  <c r="I5" i="13"/>
  <c r="I4" i="13"/>
  <c r="I6" i="13"/>
  <c r="I2" i="13"/>
  <c r="I7" i="13" l="1"/>
  <c r="B32" i="17"/>
</calcChain>
</file>

<file path=xl/sharedStrings.xml><?xml version="1.0" encoding="utf-8"?>
<sst xmlns="http://schemas.openxmlformats.org/spreadsheetml/2006/main" count="1496" uniqueCount="353">
  <si>
    <t>האם גולש באינטרנט</t>
  </si>
  <si>
    <t>N Rows</t>
  </si>
  <si>
    <t>N(זכר)</t>
  </si>
  <si>
    <t>N(נקבה)</t>
  </si>
  <si>
    <t>אני לא גולש באינטרנט לא במחשב ולא בסלולר</t>
  </si>
  <si>
    <t>כן גם במחשב וגם בסלולרי</t>
  </si>
  <si>
    <t>כן, רק במחשב</t>
  </si>
  <si>
    <t>כן, רק בסלולרי</t>
  </si>
  <si>
    <t>סה''כ</t>
  </si>
  <si>
    <t xml:space="preserve"># ראיונות </t>
  </si>
  <si>
    <t xml:space="preserve">סה''כ </t>
  </si>
  <si>
    <t>מגדר</t>
  </si>
  <si>
    <t>N(אני לא גולש באינטרנט לא במחשב ולא בסלולר)</t>
  </si>
  <si>
    <t>N(כן גם במחשב וגם בסלולרי)</t>
  </si>
  <si>
    <t>N(כן, רק במחשב)</t>
  </si>
  <si>
    <t>N(כן, רק בסלולרי)</t>
  </si>
  <si>
    <t>זכר</t>
  </si>
  <si>
    <t>מסרב\ת לענות</t>
  </si>
  <si>
    <t>נקבה</t>
  </si>
  <si>
    <t>השכלה</t>
  </si>
  <si>
    <t>סטודנט לתואר שני ומעלה</t>
  </si>
  <si>
    <t>תואר ראשון</t>
  </si>
  <si>
    <t>תיכונית ללא תעודת בגרות</t>
  </si>
  <si>
    <t>תיכונית עם תעודת בגרות</t>
  </si>
  <si>
    <t xml:space="preserve">גולשים בסלולר ובמחשב </t>
  </si>
  <si>
    <t>גולשים רק במחשב</t>
  </si>
  <si>
    <t>גולשים רק בסוללר</t>
  </si>
  <si>
    <t>לא גולשים באינטרנט בכלל</t>
  </si>
  <si>
    <t>סה"כ</t>
  </si>
  <si>
    <t>גברים</t>
  </si>
  <si>
    <t>נשים</t>
  </si>
  <si>
    <t># ראיונות</t>
  </si>
  <si>
    <t>סה"כ משוקלל</t>
  </si>
  <si>
    <t>N(חילוני)</t>
  </si>
  <si>
    <t>חילוני</t>
  </si>
  <si>
    <t>N(הרבה יותר מהממוצע)</t>
  </si>
  <si>
    <t>N(הרבה מתחת לממוצע)</t>
  </si>
  <si>
    <t>N(כמו הממוצע)</t>
  </si>
  <si>
    <t>N(מסרב\ת לענות)</t>
  </si>
  <si>
    <t>N(פחות מהממוצע)</t>
  </si>
  <si>
    <t>N(קצת יותר מהממוצע)</t>
  </si>
  <si>
    <t>הרבה יותר מהממוצע</t>
  </si>
  <si>
    <t>הרבה מתחת לממוצע</t>
  </si>
  <si>
    <t>פחות מהממוצע</t>
  </si>
  <si>
    <t>קצת יותר מהממוצע</t>
  </si>
  <si>
    <t>ממוצע</t>
  </si>
  <si>
    <t>N(1)</t>
  </si>
  <si>
    <t>N(2)</t>
  </si>
  <si>
    <t>N(3)</t>
  </si>
  <si>
    <t>N(4)</t>
  </si>
  <si>
    <t>N(5)</t>
  </si>
  <si>
    <t>N(6)</t>
  </si>
  <si>
    <t>גלישה באינטרנט לפי מגדר</t>
  </si>
  <si>
    <t>גלישה באינטרנט לפי מידת דתיות</t>
  </si>
  <si>
    <t>גלישה באינטרנט לפי מצב כלכלי</t>
  </si>
  <si>
    <t>מדוע אתה לא גולש באינטרנט</t>
  </si>
  <si>
    <t>אינטרנט לא מעניין אותי</t>
  </si>
  <si>
    <t>אני לא רוצה אינטרנט מסיבות דתיות</t>
  </si>
  <si>
    <t>באזור שאני גר אין תשתיות אינטרנט (אין חיבור לבזק או חברות אחרות)</t>
  </si>
  <si>
    <t>האם יש ברשותך טלפון חכם</t>
  </si>
  <si>
    <t>לא, אבל יש לבן הזוג שלי ואני עושה בו שימוש מעת לעת</t>
  </si>
  <si>
    <t>.כן. יש לי</t>
  </si>
  <si>
    <t>לא</t>
  </si>
  <si>
    <t>N(סטודנט לתואר שני ומעלה)</t>
  </si>
  <si>
    <t>N(תואר ראשון)</t>
  </si>
  <si>
    <t>N(תיכונית ללא תעודת בגרות)</t>
  </si>
  <si>
    <t>N(תיכונית עם תעודת בגרות)</t>
  </si>
  <si>
    <t>סה"כ גברים ונשים</t>
  </si>
  <si>
    <t>Label</t>
  </si>
  <si>
    <t>טלפון חכם לפי מגדר</t>
  </si>
  <si>
    <t>כמו הממוצע</t>
  </si>
  <si>
    <t xml:space="preserve"> לא מעוניין כלל</t>
  </si>
  <si>
    <t xml:space="preserve"> מעוניין במידה רבה מאוד</t>
  </si>
  <si>
    <t xml:space="preserve"> מעוניין במידה רבה</t>
  </si>
  <si>
    <t xml:space="preserve"> מעוניין במידה מועטה</t>
  </si>
  <si>
    <t>תחומי למידה באינטרנט</t>
  </si>
  <si>
    <t>כן, אך זה מפריע לי</t>
  </si>
  <si>
    <t>כן, לא מפריע לי</t>
  </si>
  <si>
    <t>לא הייתי צופה. הייתי סוגר אותו מיד.</t>
  </si>
  <si>
    <t>את מי לדעתך יש להדריך שימוש באינטרנט</t>
  </si>
  <si>
    <t>ילדים וילדות עד גיל 13</t>
  </si>
  <si>
    <t>איך היית רוצה ללמוד</t>
  </si>
  <si>
    <t>לא מעוניין ללמוד</t>
  </si>
  <si>
    <t>למידה עצמית באמצעות ערכה מהאינטרנט</t>
  </si>
  <si>
    <t>סרטונים קצרים באינטרנט</t>
  </si>
  <si>
    <t>קורסים באינטרנט</t>
  </si>
  <si>
    <t>קורסים בכיתה אף אם זה מחוץ לישוב</t>
  </si>
  <si>
    <t>קורסים בכיתה בתוך הישוב</t>
  </si>
  <si>
    <t>איך היית רוצה ללמוד (לפי רמת השכלה)</t>
  </si>
  <si>
    <t>איך היית רוצה ללמוד (לפי מספר נפשות במשפחה)</t>
  </si>
  <si>
    <t>איך היית רוצה ללמוד (לפי מידת דתיות)</t>
  </si>
  <si>
    <t>איך היית רוצה ללמוד (לפי מצב כלכלי)</t>
  </si>
  <si>
    <t>גלישה באינטרנט לפי מספר נפשות במשק בית</t>
  </si>
  <si>
    <t>גלישה באינטרנט לפי השכלת מרואיין</t>
  </si>
  <si>
    <t>שיעור מסה"כ באחוזים</t>
  </si>
  <si>
    <t xml:space="preserve">שיעור מסה"כ באחוזים </t>
  </si>
  <si>
    <t>מדוע אתה לא גולש באינטרנט לפי דת</t>
  </si>
  <si>
    <t xml:space="preserve"> מידה רבה עד רבה מאוד (גברים)</t>
  </si>
  <si>
    <t xml:space="preserve"> מידה רבה עד רבה מאוד (נשים)</t>
  </si>
  <si>
    <t xml:space="preserve">תחומי למידה באינטרנט </t>
  </si>
  <si>
    <t>העדפת תחומי למידה באינטרנט לפי מגדר</t>
  </si>
  <si>
    <t>נושא אחד שמלהיב אותך באינטרנט</t>
  </si>
  <si>
    <t>אין נושאים שמלהיבים אותי באינטרנט</t>
  </si>
  <si>
    <t>האפשרות להגיע למידע מכל מקום בלי צנזורה</t>
  </si>
  <si>
    <t>האפשרות לתקשר עם אנשים בכל העולם</t>
  </si>
  <si>
    <t>היכולת ללמוד דברים חדשים</t>
  </si>
  <si>
    <t>העושר של המידע בנושאים שמעניינים אותי</t>
  </si>
  <si>
    <t>שרוב הפעילות היא בחינם ואני לא צריך לשלם</t>
  </si>
  <si>
    <t>נושא אחד שמלהיב אותך באינטרנט (לפי מגדר)</t>
  </si>
  <si>
    <t>אין נושאים שמדאיגים אותי באינטרנט</t>
  </si>
  <si>
    <t>אני לא גולש/ת באינטרנט לא במחשב ולא בסלולאר/ טאבלט</t>
  </si>
  <si>
    <t>כן, גם במחשב וגם בסלולארי/ טאבלט</t>
  </si>
  <si>
    <t>כן, רק בסלולארי/ טאבלט</t>
  </si>
  <si>
    <t>לא יודע/ מסרב/ת לענות ( לא להקריא )</t>
  </si>
  <si>
    <t>Q007</t>
  </si>
  <si>
    <t>בוגר/ת ישיבה</t>
  </si>
  <si>
    <t>יסודית או פחות</t>
  </si>
  <si>
    <t>על-תיכונית - לא אקדמית</t>
  </si>
  <si>
    <t>תואר שלישי</t>
  </si>
  <si>
    <t>תואר שני</t>
  </si>
  <si>
    <t>חרדי</t>
  </si>
  <si>
    <t>דתי לאומי</t>
  </si>
  <si>
    <t>שומר מסורת</t>
  </si>
  <si>
    <t>מסרבים</t>
  </si>
  <si>
    <t>N(7+)</t>
  </si>
  <si>
    <t>7+</t>
  </si>
  <si>
    <t>N(אירופה או אמריקה ( לא כולל ברית המועצות לשעבר ))</t>
  </si>
  <si>
    <t>N(אסיה או אפריקה- לא כולל אתיופיה)</t>
  </si>
  <si>
    <t>N(אתיופיה)</t>
  </si>
  <si>
    <t>N(ברית המועצות לשעבר)</t>
  </si>
  <si>
    <t>N(ישראל)</t>
  </si>
  <si>
    <t xml:space="preserve">אירופה או אמריקה ( לא כולל ברית המועצות לשעבר </t>
  </si>
  <si>
    <t>אסיה או אפריקה- לא כולל אתיופיה</t>
  </si>
  <si>
    <t>אתיופיה</t>
  </si>
  <si>
    <t>ברית המועצות לשעבר</t>
  </si>
  <si>
    <t>ישראל</t>
  </si>
  <si>
    <t>גלישה באינטרנט לפי ארץ לידה</t>
  </si>
  <si>
    <t>גלישה באינטרנט לפי ארץ לידת האב</t>
  </si>
  <si>
    <t>אין לי אינטרנט</t>
  </si>
  <si>
    <t>אין לי צןרך או סבלנות</t>
  </si>
  <si>
    <t>אין לי תשתית לסנון באינטרנט</t>
  </si>
  <si>
    <t>אני לא יודע/ת להשתמש באינטרנט או במחשב</t>
  </si>
  <si>
    <t>בעיות בראיה /בעיניים</t>
  </si>
  <si>
    <t>היא אוהבת לקרוא</t>
  </si>
  <si>
    <t>המחשב התקלקל</t>
  </si>
  <si>
    <t>מסיבות אנושיות</t>
  </si>
  <si>
    <t>מסרב/ת לענות ( לא להקריא )</t>
  </si>
  <si>
    <t>קשה לעקוב אחרי הכתוב קוראת לאט</t>
  </si>
  <si>
    <t>Q008</t>
  </si>
  <si>
    <t>N(דתי/ דתי לאומי)</t>
  </si>
  <si>
    <t>N(חרדי)</t>
  </si>
  <si>
    <t>N(שומר מסורת)</t>
  </si>
  <si>
    <t>בעיות בראיה</t>
  </si>
  <si>
    <t>דתי/ דתי לאומי</t>
  </si>
  <si>
    <t>כן, יש לי</t>
  </si>
  <si>
    <t>לא, אבל יש לבן משפחה אחר ואני עושה בו שימוש מעת לעת</t>
  </si>
  <si>
    <t>N(בוגר/ת ישיבה)</t>
  </si>
  <si>
    <t>N(יסודית או פחות)</t>
  </si>
  <si>
    <t>N(על-תיכונית - לא אקדמית)</t>
  </si>
  <si>
    <t>על תיכונית - לא אקדמית</t>
  </si>
  <si>
    <t>טלפון חכם לפי השכלה</t>
  </si>
  <si>
    <t>N(לא יודע/ת / מסרב/ת להשיב ( לא להקריא ))</t>
  </si>
  <si>
    <t xml:space="preserve">לא יודע/ת / מסרב/ת לענות </t>
  </si>
  <si>
    <t>טלפון חכם לפי מידת דתיות</t>
  </si>
  <si>
    <t>טלפון חכם לפי מצב כלכלי</t>
  </si>
  <si>
    <t>אמהרית</t>
  </si>
  <si>
    <t>אנגלית</t>
  </si>
  <si>
    <t>אני לא גולש/ת באינטרנט - לא רלבנטי ( לא להקריא )</t>
  </si>
  <si>
    <t>עברית</t>
  </si>
  <si>
    <t>צרפתית</t>
  </si>
  <si>
    <t>רוסית</t>
  </si>
  <si>
    <t>שפה אחרת ( לרשום ) ( לא להקריא )</t>
  </si>
  <si>
    <t>שפה מועדפת ראשונה לגלישה באינטרנט</t>
  </si>
  <si>
    <t>(ישראל)</t>
  </si>
  <si>
    <t>(אירופה או אמריקה ( לא כולל ברית המועצות לשעבר ))</t>
  </si>
  <si>
    <t>(אסיה או אפריקה- לא כולל אתיופיה)</t>
  </si>
  <si>
    <t>(אתיופיה)</t>
  </si>
  <si>
    <t>(ברית המועצות לשעבר)</t>
  </si>
  <si>
    <t xml:space="preserve"> Rows</t>
  </si>
  <si>
    <t>שפה מועדפת לפי ארץ לידה</t>
  </si>
  <si>
    <t>שפה מועדפת לפי מידת דתיות</t>
  </si>
  <si>
    <t>היית צופה בסרטון שלא מדבר בשפה העברית</t>
  </si>
  <si>
    <t>כן, אבל רק אם יש כתוביות בעברית</t>
  </si>
  <si>
    <t>כן, זה לא מפריע לי</t>
  </si>
  <si>
    <t>לא הייתי צופה. הייתי סוגר אותו מיד</t>
  </si>
  <si>
    <t>האם היית צופה בסרטון בשפה העברית לפי מידת דתיות</t>
  </si>
  <si>
    <t xml:space="preserve">אירופה או אמריקה  לא כולל ברית המועצות לשעבר </t>
  </si>
  <si>
    <t>האם היית צופה בסרטון בשפה העברית לפי ארץ לידה</t>
  </si>
  <si>
    <t>דואר אלקטרוני</t>
  </si>
  <si>
    <t>מילוי טפסים באתרים ממשלתיים</t>
  </si>
  <si>
    <t>מנועי חיפוש</t>
  </si>
  <si>
    <t>קניות או השוואת מחירים</t>
  </si>
  <si>
    <t>רשתות חברתיות</t>
  </si>
  <si>
    <t>תוכנות מחשב ומשחקים</t>
  </si>
  <si>
    <t>תשלומים וקיצור תורים</t>
  </si>
  <si>
    <t>N(לא משתמש/ת כלל)</t>
  </si>
  <si>
    <t>N(מספר פעמים ביום)</t>
  </si>
  <si>
    <t>N(מספר פעמים בשבוע)</t>
  </si>
  <si>
    <t>N(פחות מפעם בשבוע)</t>
  </si>
  <si>
    <t>N(פעם ביום)</t>
  </si>
  <si>
    <t>N(פעם בשבוע)</t>
  </si>
  <si>
    <t>שימוש באינטרנט</t>
  </si>
  <si>
    <t>מספר פעמים ביום</t>
  </si>
  <si>
    <t>פעם ביום</t>
  </si>
  <si>
    <t>מספר פעמים בשבוע</t>
  </si>
  <si>
    <t>פעם בשבוע</t>
  </si>
  <si>
    <t>פחות מפעם בשבוע</t>
  </si>
  <si>
    <t>לא משתמש/ת כלל</t>
  </si>
  <si>
    <t>שכבת גיל</t>
  </si>
  <si>
    <t>18-24</t>
  </si>
  <si>
    <t>25-34</t>
  </si>
  <si>
    <t>35-44</t>
  </si>
  <si>
    <t>45-54</t>
  </si>
  <si>
    <t>55-64</t>
  </si>
  <si>
    <t>65 ומעלה</t>
  </si>
  <si>
    <t>האם קורא חדשות באינטרנט</t>
  </si>
  <si>
    <t>כן, באתרי חדשות בינלאומיים באנגלית (כגון: BBC, Jerusalem Post, CNN, Fox News)</t>
  </si>
  <si>
    <t>כן, באתרי חדשות ישראלים או בינלאומיים ברוסית (כגון: zahav.ru, orbita.co.il, 9tv.co.il, gazeta.r</t>
  </si>
  <si>
    <t>כן, באתרי חדשות כלכליים בעברית (כגון: גלובס, דה מרקר, כלכליסט)</t>
  </si>
  <si>
    <t>כן, באתרי חדשות כלליים בעברית (כגון ynet, walla, הארץ, חדשות 2, mako, מעריב ו-nrg)</t>
  </si>
  <si>
    <t>כן, באתרי חדשות לא ממסדיים (כגון: רוטר, News one, חדשות 0404)</t>
  </si>
  <si>
    <t>כן, באתרי ספורט (one, ספורט5, ספורט1, וואלה ספורט, ynet ספורט)</t>
  </si>
  <si>
    <t>כן, ברשתות חברתיות (פייסבוק, טוויטר)</t>
  </si>
  <si>
    <t>לא, אני לא קורא חדשות באינטרנט</t>
  </si>
  <si>
    <t>האם קורא חדשות באינטרנט לפי השכלה</t>
  </si>
  <si>
    <t>N(הרבה מעל לממוצע)</t>
  </si>
  <si>
    <t>N(מעט מעל לממוצע)</t>
  </si>
  <si>
    <t>N(מעט מתחת לממוצע)</t>
  </si>
  <si>
    <t>הרבה מעל לממוצע</t>
  </si>
  <si>
    <t>מעט מעל לממוצע</t>
  </si>
  <si>
    <t>מעט מתחת לממוצע</t>
  </si>
  <si>
    <t>האם קורא חדשות באינטרנט לפי מצב כלכלי</t>
  </si>
  <si>
    <t>שיעור באחוזים</t>
  </si>
  <si>
    <t>לאיזו אוכלוסיה חשובה ההדרכה על שימוש באינטרנט</t>
  </si>
  <si>
    <t>בני 60 ומעלה</t>
  </si>
  <si>
    <t>מבוגרים ( 40-60 )</t>
  </si>
  <si>
    <t>נערים ונערות ( גילאי 13-18 )</t>
  </si>
  <si>
    <t>הורים לילדים ( 25-40 )</t>
  </si>
  <si>
    <t>צעירים ( 18-25 )</t>
  </si>
  <si>
    <t>בניפוי מסרב לענות</t>
  </si>
  <si>
    <t>דתי או דתי לאומי</t>
  </si>
  <si>
    <t>בניפוי ללא דעה ולא משוייך חמידת דתיות</t>
  </si>
  <si>
    <t>את מי לדעתך יש להדריך שימוש באינטרנט (לפי דתיות)</t>
  </si>
  <si>
    <t>איזו נושאים חשוב ללמד</t>
  </si>
  <si>
    <t>לימוד שימוש במחשב ובאינטרנט באופן כללי</t>
  </si>
  <si>
    <t>לימוד טיפים לשמירה על פרטיות ובטיחות במחשב ובסלולר</t>
  </si>
  <si>
    <t>לימוד האפשרות לקיצור זמני המתנה למשל בנק/קופת חולים/דואר/או קניית מזון</t>
  </si>
  <si>
    <t>אין דעה ( לא להקריא )</t>
  </si>
  <si>
    <t>שימוש ברשתות חברתיות</t>
  </si>
  <si>
    <t>שימוש בדואר אקטרוני</t>
  </si>
  <si>
    <t>לימוד נושאים מקצועיים באינטרנט כמו תכנות ובניית אתרים</t>
  </si>
  <si>
    <t>ביצוע מסחר ומכירות באינטרנט</t>
  </si>
  <si>
    <t>איך מעדיף לקרוא חדשות באינטרנט</t>
  </si>
  <si>
    <t>אחר/ מסרב/ת לענות ( לא להקריא )</t>
  </si>
  <si>
    <t>דרך אפליקציה בסלולארי או בטאבלט</t>
  </si>
  <si>
    <t>דרך אתר אינטרנט או אפליקציה במחשב</t>
  </si>
  <si>
    <t>דרך אתר אינטרנט בסלולארי או בטאבלט</t>
  </si>
  <si>
    <t xml:space="preserve">אירופה או אמריקה </t>
  </si>
  <si>
    <t>אסיה או אפריקה</t>
  </si>
  <si>
    <t>N(לא מעוניין/ת כלל)</t>
  </si>
  <si>
    <t>N(לא רלבנטי/ מסרב/ת לענות / לא יודע/ת ( לא להקריא ))</t>
  </si>
  <si>
    <t>N(מעוניין/ת במידה מועטה)</t>
  </si>
  <si>
    <t>N(מעוניין/ת במידה רבה)</t>
  </si>
  <si>
    <t>N(מעוניין/ת במידה רבה מאוד)</t>
  </si>
  <si>
    <t>למידה לשמירה על פרטיות ובטיחות</t>
  </si>
  <si>
    <t>למידה לקיצור זמני המתנה</t>
  </si>
  <si>
    <t>למידה על תכנות ובניית אתרים</t>
  </si>
  <si>
    <t>למידה לשימוש במחשב ובאינטרנט בכלל</t>
  </si>
  <si>
    <t>למידה על שימוש בדואר אלקטרוני</t>
  </si>
  <si>
    <t>למידה רשתות חברתיות</t>
  </si>
  <si>
    <t>למידה על מסחר ומחירות</t>
  </si>
  <si>
    <t xml:space="preserve">לא רלבנטי/ מסרב/ת לענות / לא יודע/ת </t>
  </si>
  <si>
    <t>במידה רבה עד רבה מאוד</t>
  </si>
  <si>
    <t>N(זכר, לא מעוניין/ת כלל)</t>
  </si>
  <si>
    <t>N(זכר, לא רלבנטי/ מסרב/ת לענות / לא יודע/ת ( לא להקריא ))</t>
  </si>
  <si>
    <t>N(זכר, מעוניין/ת במידה מועטה)</t>
  </si>
  <si>
    <t>N(זכר, מעוניין/ת במידה רבה)</t>
  </si>
  <si>
    <t>N(זכר, מעוניין/ת במידה רבה מאוד)</t>
  </si>
  <si>
    <t>N(נקבה, לא מעוניין/ת כלל)</t>
  </si>
  <si>
    <t>N(נקבה, לא רלבנטי/ מסרב/ת לענות / לא יודע/ת ( לא להקריא ))</t>
  </si>
  <si>
    <t>N(נקבה, מעוניין/ת במידה מועטה)</t>
  </si>
  <si>
    <t>N(נקבה, מעוניין/ת במידה רבה)</t>
  </si>
  <si>
    <t>N(נקבה, מעוניין/ת במידה רבה מאוד)</t>
  </si>
  <si>
    <t xml:space="preserve"> מידה רבה עד רבה מאוד </t>
  </si>
  <si>
    <t>תחומי למידה באינטרנט לפי שכבת גיל (שיעור שמועניינים ללמוד במידה רבה עד רבה מרוד)</t>
  </si>
  <si>
    <t>קורסים בכיתה (פרונטלי) כמה שיותר קרוב לבית</t>
  </si>
  <si>
    <t>לא מעוניין/ת ללמוד</t>
  </si>
  <si>
    <t>למידה עצמית באמצאות ערכה מהאינטרנט</t>
  </si>
  <si>
    <t>קורסים באינטרנט ( מקוון )</t>
  </si>
  <si>
    <t>קורסים בכיתה (פרונטלי) אף אם זה רחוק מעט מהבית</t>
  </si>
  <si>
    <t>שיעור מסה"כ באחוזים בניפוי לא מעוניין ללמוד</t>
  </si>
  <si>
    <t>N(מסרב/ת לענות ( לא להקריא ))</t>
  </si>
  <si>
    <t>N(2 נפשות)</t>
  </si>
  <si>
    <t>N(5 נפשות)</t>
  </si>
  <si>
    <t>N(6 נפשות)</t>
  </si>
  <si>
    <t>N(יותר מ-6 ( לרשום כמה במספר- למשל 8 ))</t>
  </si>
  <si>
    <t>אין מגמות ברורות, להבדיל מהממרגז הערבי</t>
  </si>
  <si>
    <t>אין נושאים שמלהיבים אותי באינטרנט ( לא להקריא )</t>
  </si>
  <si>
    <t>נושא שני שמלהיב אותך באינטרנט</t>
  </si>
  <si>
    <t>Data</t>
  </si>
  <si>
    <t>הנושא שמלהיב אותך באינטרנט</t>
  </si>
  <si>
    <t xml:space="preserve">אין נושאים שמלהיבים אותי באינטרנט </t>
  </si>
  <si>
    <t>הצבעה בכנסת ה- 20</t>
  </si>
  <si>
    <t>N(אין נושאים שמלהיבים אותי באינטרנט ( לא להקריא ))</t>
  </si>
  <si>
    <t>N(האפשרות להגיע למידע מכל מקום בלי צנזורה)</t>
  </si>
  <si>
    <t>N(האפשרות לתקשר עם אנשים בכל העולם)</t>
  </si>
  <si>
    <t>N(היכולת ללמוד דברים חדשים)</t>
  </si>
  <si>
    <t>N(העושר של המידע בנושאים שמעניינים אותי)</t>
  </si>
  <si>
    <t>N(שרוב הפעילות היא בחינם ואני לא צריך לשלם)</t>
  </si>
  <si>
    <t>הליכוד בראשות בנימין נתניהו</t>
  </si>
  <si>
    <t>מסרב/ת להשיב ( לא להקריא )- לנסות לומר- הנתונים חשובים לנו רק כדי לבדוק את המדגם המייצג של האוכלוסיה</t>
  </si>
  <si>
    <t>המחנה הציוני בראשות יצחק ( בוז'י ) הרצוג</t>
  </si>
  <si>
    <t>יש עתיד, בראשות יאיר לפיד</t>
  </si>
  <si>
    <t>הבית היהודי, בראשות נפתלי בנט</t>
  </si>
  <si>
    <t>לא הצבעתי למרות שהיתה לי זכות הצבעה ( לא להקריא )</t>
  </si>
  <si>
    <t>יהדות התורה</t>
  </si>
  <si>
    <t>כולנו, בראשות משה כחלון</t>
  </si>
  <si>
    <t>ש"ס, בראשות אריה דרעי</t>
  </si>
  <si>
    <t>מפלגה אחרת ( לרשום איזו מפלגה ) ( לא להקריא )</t>
  </si>
  <si>
    <t>מרצ, בראשות זהבה גלאון</t>
  </si>
  <si>
    <t>ישראל ביתנו, בראשות אביגדור ליברמן</t>
  </si>
  <si>
    <t>לא הצבעתי כי לא הייתה לי זכות הצבעה ( לא להקריא )</t>
  </si>
  <si>
    <t>יחד, בראשות אלי ישי</t>
  </si>
  <si>
    <t>הרשימה המשותפת, בראשות איימן עודה</t>
  </si>
  <si>
    <t>חידה</t>
  </si>
  <si>
    <t>חושש/ת מפגיעה בפרטיות שלי [גניבת מידע אישי, הפצת נתונים אודותי...]</t>
  </si>
  <si>
    <t>חושש/ת כי זה מסוכן עבור ילדים קטינים</t>
  </si>
  <si>
    <t>חושש/ת כי אהיה חשוף לעבירות והונאות על-ידי האקרים</t>
  </si>
  <si>
    <t>חושש/ת מתוכן לא חינוכי, פוגעני או פורנוגרפי</t>
  </si>
  <si>
    <t>חושש משיימינג (הטרדות והשפלות) ברשתות החברתיות</t>
  </si>
  <si>
    <t>חושש/ת מסרטונים ותוכן אלים</t>
  </si>
  <si>
    <r>
      <t xml:space="preserve">נושא </t>
    </r>
    <r>
      <rPr>
        <b/>
        <sz val="11"/>
        <color rgb="FFFF0000"/>
        <rFont val="David"/>
        <family val="2"/>
      </rPr>
      <t>שני</t>
    </r>
    <r>
      <rPr>
        <b/>
        <sz val="11"/>
        <color theme="1"/>
        <rFont val="David"/>
        <family val="2"/>
        <charset val="177"/>
      </rPr>
      <t xml:space="preserve"> שמדאיג אותך באינטרנט</t>
    </r>
  </si>
  <si>
    <r>
      <t xml:space="preserve">נושא </t>
    </r>
    <r>
      <rPr>
        <b/>
        <sz val="11"/>
        <color rgb="FFFF0000"/>
        <rFont val="David"/>
        <family val="2"/>
      </rPr>
      <t>אחד</t>
    </r>
    <r>
      <rPr>
        <b/>
        <sz val="11"/>
        <color theme="1"/>
        <rFont val="David"/>
        <family val="2"/>
        <charset val="177"/>
      </rPr>
      <t xml:space="preserve"> שמדאיג אותך באינטרנט</t>
    </r>
  </si>
  <si>
    <r>
      <rPr>
        <b/>
        <sz val="11"/>
        <color rgb="FFFF0000"/>
        <rFont val="David"/>
        <family val="2"/>
      </rPr>
      <t>הנושא</t>
    </r>
    <r>
      <rPr>
        <b/>
        <sz val="11"/>
        <color theme="1"/>
        <rFont val="David"/>
        <family val="2"/>
        <charset val="177"/>
      </rPr>
      <t xml:space="preserve"> שמדאיג אותך באינטרנט</t>
    </r>
  </si>
  <si>
    <t>כן, רק אם יש כתוביות בעברית</t>
  </si>
  <si>
    <t>האם גולשים באינטרנט</t>
  </si>
  <si>
    <t>N(דרום)</t>
  </si>
  <si>
    <t>N(חיפה)</t>
  </si>
  <si>
    <t>N(יהודה ושומרון)</t>
  </si>
  <si>
    <t>N(ירושליים)</t>
  </si>
  <si>
    <t>N(מרכז)</t>
  </si>
  <si>
    <t>N(צפון)</t>
  </si>
  <si>
    <t>N(תל אביב)</t>
  </si>
  <si>
    <t>דרום</t>
  </si>
  <si>
    <t>חיפה</t>
  </si>
  <si>
    <t>יהודה ושומרון</t>
  </si>
  <si>
    <t>ירושליים</t>
  </si>
  <si>
    <t>מרכז</t>
  </si>
  <si>
    <t>צפון</t>
  </si>
  <si>
    <t>תל אביב</t>
  </si>
  <si>
    <t>סה"כ באחוזים</t>
  </si>
  <si>
    <t>שפה מועדפת שניה</t>
  </si>
  <si>
    <t>נושא אחד שמדאיג אותך באינטרנט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</si>
</sst>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color theme="1"/>
      <name val="Calibri"/>
      <family val="2"/>
      <scheme val="minor"/>
    </font>
    <font>
      <b/>
      <sz val="11"/>
      <name val="David"/>
      <family val="2"/>
      <charset val="177"/>
    </font>
    <font>
      <sz val="11"/>
      <color theme="0" tint="-0.249977111117893"/>
      <name val="Calibri"/>
      <family val="2"/>
      <charset val="177"/>
      <scheme val="minor"/>
    </font>
    <font>
      <sz val="11"/>
      <name val="David"/>
      <family val="2"/>
      <charset val="177"/>
    </font>
    <font>
      <sz val="11"/>
      <color theme="0" tint="-0.14999847407452621"/>
      <name val="Calibri"/>
      <family val="2"/>
      <charset val="177"/>
      <scheme val="minor"/>
    </font>
    <font>
      <b/>
      <sz val="11"/>
      <color theme="1"/>
      <name val="David"/>
      <family val="2"/>
    </font>
    <font>
      <sz val="11"/>
      <color theme="0" tint="-0.14999847407452621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theme="0" tint="-0.249977111117893"/>
      <name val="David"/>
      <family val="2"/>
      <charset val="177"/>
    </font>
    <font>
      <sz val="9"/>
      <color theme="1"/>
      <name val="David"/>
      <family val="2"/>
      <charset val="177"/>
    </font>
    <font>
      <sz val="11"/>
      <color theme="0" tint="-4.9989318521683403E-2"/>
      <name val="David"/>
      <family val="2"/>
      <charset val="177"/>
    </font>
    <font>
      <sz val="11"/>
      <color theme="1"/>
      <name val="David"/>
      <family val="2"/>
    </font>
    <font>
      <sz val="11"/>
      <name val="David"/>
      <family val="2"/>
    </font>
    <font>
      <b/>
      <sz val="11"/>
      <name val="David"/>
      <family val="2"/>
    </font>
    <font>
      <b/>
      <sz val="11"/>
      <color rgb="FFFF0000"/>
      <name val="David"/>
      <family val="2"/>
    </font>
    <font>
      <sz val="14"/>
      <color theme="1"/>
      <name val="David"/>
      <family val="2"/>
      <charset val="177"/>
    </font>
    <font>
      <b/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charset val="177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double">
        <color auto="1"/>
      </left>
      <right style="dashDot">
        <color auto="1"/>
      </right>
      <top style="double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ouble">
        <color auto="1"/>
      </top>
      <bottom style="dashDot">
        <color auto="1"/>
      </bottom>
      <diagonal/>
    </border>
    <border>
      <left style="dashDot">
        <color auto="1"/>
      </left>
      <right style="double">
        <color auto="1"/>
      </right>
      <top style="double">
        <color auto="1"/>
      </top>
      <bottom style="dashDot">
        <color auto="1"/>
      </bottom>
      <diagonal/>
    </border>
    <border>
      <left style="double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ashDot">
        <color auto="1"/>
      </bottom>
      <diagonal/>
    </border>
    <border>
      <left style="dashDot">
        <color auto="1"/>
      </left>
      <right style="double">
        <color auto="1"/>
      </right>
      <top style="dashDot">
        <color auto="1"/>
      </top>
      <bottom style="dashDot">
        <color auto="1"/>
      </bottom>
      <diagonal/>
    </border>
    <border>
      <left style="double">
        <color auto="1"/>
      </left>
      <right style="dashDot">
        <color auto="1"/>
      </right>
      <top style="dashDot">
        <color auto="1"/>
      </top>
      <bottom style="double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 style="double">
        <color auto="1"/>
      </bottom>
      <diagonal/>
    </border>
    <border>
      <left style="dashDot">
        <color auto="1"/>
      </left>
      <right style="double">
        <color auto="1"/>
      </right>
      <top style="dashDot">
        <color auto="1"/>
      </top>
      <bottom style="double">
        <color auto="1"/>
      </bottom>
      <diagonal/>
    </border>
    <border>
      <left style="dashDot">
        <color auto="1"/>
      </left>
      <right style="dashDot">
        <color auto="1"/>
      </right>
      <top style="dashDot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ashDot">
        <color auto="1"/>
      </right>
      <top style="dashDot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ashDot">
        <color auto="1"/>
      </bottom>
      <diagonal/>
    </border>
    <border>
      <left style="double">
        <color auto="1"/>
      </left>
      <right style="double">
        <color auto="1"/>
      </right>
      <top style="dashDot">
        <color auto="1"/>
      </top>
      <bottom style="dashDot">
        <color auto="1"/>
      </bottom>
      <diagonal/>
    </border>
    <border>
      <left style="double">
        <color auto="1"/>
      </left>
      <right style="double">
        <color auto="1"/>
      </right>
      <top style="dashDot">
        <color auto="1"/>
      </top>
      <bottom style="double">
        <color auto="1"/>
      </bottom>
      <diagonal/>
    </border>
    <border>
      <left style="double">
        <color auto="1"/>
      </left>
      <right style="dashDot">
        <color auto="1"/>
      </right>
      <top style="double">
        <color auto="1"/>
      </top>
      <bottom/>
      <diagonal/>
    </border>
    <border>
      <left style="dashDot">
        <color auto="1"/>
      </left>
      <right style="dashDot">
        <color auto="1"/>
      </right>
      <top style="double">
        <color auto="1"/>
      </top>
      <bottom/>
      <diagonal/>
    </border>
    <border>
      <left style="dashDot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ashDotDot">
        <color auto="1"/>
      </right>
      <top style="double">
        <color auto="1"/>
      </top>
      <bottom style="dashDotDot">
        <color auto="1"/>
      </bottom>
      <diagonal/>
    </border>
    <border>
      <left style="dashDotDot">
        <color auto="1"/>
      </left>
      <right style="dashDotDot">
        <color auto="1"/>
      </right>
      <top style="double">
        <color auto="1"/>
      </top>
      <bottom style="dashDotDot">
        <color auto="1"/>
      </bottom>
      <diagonal/>
    </border>
    <border>
      <left style="dashDotDot">
        <color auto="1"/>
      </left>
      <right style="double">
        <color auto="1"/>
      </right>
      <top style="double">
        <color auto="1"/>
      </top>
      <bottom style="dashDotDot">
        <color auto="1"/>
      </bottom>
      <diagonal/>
    </border>
    <border>
      <left style="double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  <border>
      <left style="dashDotDot">
        <color auto="1"/>
      </left>
      <right style="double">
        <color auto="1"/>
      </right>
      <top style="dashDotDot">
        <color auto="1"/>
      </top>
      <bottom style="dashDotDot">
        <color auto="1"/>
      </bottom>
      <diagonal/>
    </border>
    <border>
      <left style="double">
        <color auto="1"/>
      </left>
      <right style="dashDotDot">
        <color auto="1"/>
      </right>
      <top style="dashDotDot">
        <color auto="1"/>
      </top>
      <bottom style="double">
        <color auto="1"/>
      </bottom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ouble">
        <color auto="1"/>
      </bottom>
      <diagonal/>
    </border>
    <border>
      <left style="dashDotDot">
        <color auto="1"/>
      </left>
      <right style="double">
        <color auto="1"/>
      </right>
      <top style="dashDotDot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1">
    <xf numFmtId="0" fontId="0" fillId="0" borderId="0" xfId="0"/>
    <xf numFmtId="0" fontId="3" fillId="2" borderId="4" xfId="0" applyFont="1" applyFill="1" applyBorder="1"/>
    <xf numFmtId="0" fontId="3" fillId="2" borderId="1" xfId="0" applyFont="1" applyFill="1" applyBorder="1" applyAlignment="1">
      <alignment horizontal="center"/>
    </xf>
    <xf numFmtId="9" fontId="2" fillId="0" borderId="5" xfId="1" applyFont="1" applyBorder="1" applyAlignment="1">
      <alignment horizontal="center" vertical="center"/>
    </xf>
    <xf numFmtId="9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2" fillId="0" borderId="8" xfId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9" fontId="2" fillId="0" borderId="6" xfId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0" borderId="9" xfId="1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readingOrder="2"/>
    </xf>
    <xf numFmtId="0" fontId="3" fillId="5" borderId="4" xfId="0" applyFont="1" applyFill="1" applyBorder="1" applyAlignment="1">
      <alignment horizontal="right" vertical="center" wrapText="1" readingOrder="2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 wrapText="1"/>
    </xf>
    <xf numFmtId="9" fontId="2" fillId="5" borderId="5" xfId="1" applyFont="1" applyFill="1" applyBorder="1" applyAlignment="1">
      <alignment horizontal="center" vertical="center"/>
    </xf>
    <xf numFmtId="9" fontId="2" fillId="5" borderId="6" xfId="0" applyNumberFormat="1" applyFont="1" applyFill="1" applyBorder="1" applyAlignment="1">
      <alignment horizontal="center" vertical="center"/>
    </xf>
    <xf numFmtId="9" fontId="6" fillId="0" borderId="0" xfId="1" applyFont="1" applyAlignment="1">
      <alignment horizontal="center"/>
    </xf>
    <xf numFmtId="0" fontId="0" fillId="0" borderId="0" xfId="0"/>
    <xf numFmtId="0" fontId="3" fillId="2" borderId="4" xfId="0" applyFont="1" applyFill="1" applyBorder="1" applyAlignment="1">
      <alignment horizontal="right" readingOrder="2"/>
    </xf>
    <xf numFmtId="0" fontId="3" fillId="5" borderId="4" xfId="0" applyFont="1" applyFill="1" applyBorder="1" applyAlignment="1">
      <alignment horizontal="right" readingOrder="2"/>
    </xf>
    <xf numFmtId="0" fontId="3" fillId="2" borderId="7" xfId="0" applyFont="1" applyFill="1" applyBorder="1" applyAlignment="1">
      <alignment horizontal="right" readingOrder="2"/>
    </xf>
    <xf numFmtId="0" fontId="3" fillId="2" borderId="1" xfId="0" applyFont="1" applyFill="1" applyBorder="1" applyAlignment="1">
      <alignment horizontal="center" vertical="center" readingOrder="2"/>
    </xf>
    <xf numFmtId="0" fontId="3" fillId="2" borderId="4" xfId="0" applyFont="1" applyFill="1" applyBorder="1" applyAlignment="1">
      <alignment horizontal="right" wrapText="1" readingOrder="2"/>
    </xf>
    <xf numFmtId="9" fontId="0" fillId="5" borderId="5" xfId="0" applyNumberFormat="1" applyFill="1" applyBorder="1" applyAlignment="1">
      <alignment horizontal="center" vertical="center"/>
    </xf>
    <xf numFmtId="9" fontId="0" fillId="5" borderId="6" xfId="0" applyNumberFormat="1" applyFill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0" fontId="3" fillId="2" borderId="7" xfId="0" applyFont="1" applyFill="1" applyBorder="1"/>
    <xf numFmtId="0" fontId="3" fillId="2" borderId="4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0" fillId="4" borderId="5" xfId="0" applyNumberFormat="1" applyFill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9" fontId="2" fillId="5" borderId="5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2" fillId="5" borderId="6" xfId="0" applyFont="1" applyFill="1" applyBorder="1" applyAlignment="1">
      <alignment horizontal="center" vertical="center" wrapText="1"/>
    </xf>
    <xf numFmtId="9" fontId="2" fillId="5" borderId="6" xfId="0" applyNumberFormat="1" applyFont="1" applyFill="1" applyBorder="1" applyAlignment="1">
      <alignment horizontal="center" vertical="center" wrapText="1"/>
    </xf>
    <xf numFmtId="9" fontId="2" fillId="0" borderId="8" xfId="0" applyNumberFormat="1" applyFont="1" applyBorder="1" applyAlignment="1">
      <alignment horizontal="center" vertical="center" wrapText="1"/>
    </xf>
    <xf numFmtId="9" fontId="2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6" borderId="0" xfId="0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/>
    </xf>
    <xf numFmtId="9" fontId="2" fillId="0" borderId="5" xfId="1" applyFont="1" applyBorder="1" applyAlignment="1">
      <alignment horizontal="center" vertical="center" wrapText="1"/>
    </xf>
    <xf numFmtId="9" fontId="2" fillId="0" borderId="6" xfId="1" applyFont="1" applyBorder="1" applyAlignment="1">
      <alignment horizontal="center" vertical="center" wrapText="1"/>
    </xf>
    <xf numFmtId="9" fontId="2" fillId="0" borderId="8" xfId="1" applyFont="1" applyBorder="1" applyAlignment="1">
      <alignment horizontal="center" vertical="center" wrapText="1"/>
    </xf>
    <xf numFmtId="9" fontId="2" fillId="0" borderId="9" xfId="1" applyFont="1" applyBorder="1" applyAlignment="1">
      <alignment horizontal="center" vertical="center" wrapText="1"/>
    </xf>
    <xf numFmtId="0" fontId="2" fillId="0" borderId="0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 vertical="center" wrapText="1" readingOrder="2"/>
    </xf>
    <xf numFmtId="0" fontId="2" fillId="5" borderId="6" xfId="0" applyFont="1" applyFill="1" applyBorder="1" applyAlignment="1">
      <alignment horizontal="center" vertical="center" wrapText="1" readingOrder="2"/>
    </xf>
    <xf numFmtId="9" fontId="2" fillId="5" borderId="5" xfId="1" applyFont="1" applyFill="1" applyBorder="1" applyAlignment="1">
      <alignment horizontal="center" vertical="center" wrapText="1" readingOrder="2"/>
    </xf>
    <xf numFmtId="9" fontId="2" fillId="5" borderId="6" xfId="1" applyFont="1" applyFill="1" applyBorder="1" applyAlignment="1">
      <alignment horizontal="center" vertical="center" wrapText="1" readingOrder="2"/>
    </xf>
    <xf numFmtId="0" fontId="2" fillId="0" borderId="0" xfId="0" applyFont="1"/>
    <xf numFmtId="9" fontId="2" fillId="6" borderId="5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right" vertical="center" wrapText="1" readingOrder="2"/>
    </xf>
    <xf numFmtId="0" fontId="2" fillId="5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9" fontId="2" fillId="5" borderId="6" xfId="1" applyFont="1" applyFill="1" applyBorder="1" applyAlignment="1">
      <alignment horizontal="center" vertical="center" wrapText="1"/>
    </xf>
    <xf numFmtId="0" fontId="2" fillId="6" borderId="0" xfId="0" applyFont="1" applyFill="1"/>
    <xf numFmtId="0" fontId="0" fillId="6" borderId="0" xfId="0" applyFill="1"/>
    <xf numFmtId="0" fontId="8" fillId="6" borderId="0" xfId="0" applyFont="1" applyFill="1"/>
    <xf numFmtId="9" fontId="2" fillId="0" borderId="5" xfId="1" applyNumberFormat="1" applyFont="1" applyBorder="1" applyAlignment="1">
      <alignment horizontal="center" vertical="center" wrapText="1"/>
    </xf>
    <xf numFmtId="9" fontId="2" fillId="0" borderId="6" xfId="1" applyNumberFormat="1" applyFont="1" applyBorder="1" applyAlignment="1">
      <alignment horizontal="center" vertical="center" wrapText="1"/>
    </xf>
    <xf numFmtId="9" fontId="2" fillId="0" borderId="8" xfId="1" applyNumberFormat="1" applyFont="1" applyBorder="1" applyAlignment="1">
      <alignment horizontal="center" vertical="center" wrapText="1"/>
    </xf>
    <xf numFmtId="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8" xfId="0" applyFont="1" applyBorder="1" applyAlignment="1">
      <alignment horizontal="center"/>
    </xf>
    <xf numFmtId="9" fontId="2" fillId="0" borderId="8" xfId="1" applyFont="1" applyBorder="1" applyAlignment="1">
      <alignment horizontal="center"/>
    </xf>
    <xf numFmtId="9" fontId="2" fillId="0" borderId="9" xfId="1" applyFont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10" fontId="2" fillId="0" borderId="6" xfId="0" applyNumberFormat="1" applyFont="1" applyBorder="1" applyAlignment="1">
      <alignment horizontal="center" vertical="center" wrapText="1"/>
    </xf>
    <xf numFmtId="10" fontId="2" fillId="0" borderId="9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2"/>
    </xf>
    <xf numFmtId="0" fontId="3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9" fontId="9" fillId="6" borderId="0" xfId="1" applyFont="1" applyFill="1" applyBorder="1" applyAlignment="1">
      <alignment horizontal="center" vertical="center"/>
    </xf>
    <xf numFmtId="9" fontId="2" fillId="5" borderId="5" xfId="1" applyFont="1" applyFill="1" applyBorder="1" applyAlignment="1">
      <alignment horizontal="center" vertical="center" wrapText="1"/>
    </xf>
    <xf numFmtId="9" fontId="2" fillId="6" borderId="6" xfId="1" applyFont="1" applyFill="1" applyBorder="1" applyAlignment="1">
      <alignment horizontal="center" vertical="center" wrapText="1"/>
    </xf>
    <xf numFmtId="9" fontId="2" fillId="6" borderId="8" xfId="1" applyFont="1" applyFill="1" applyBorder="1" applyAlignment="1">
      <alignment horizontal="center" vertical="center" wrapText="1"/>
    </xf>
    <xf numFmtId="9" fontId="2" fillId="6" borderId="9" xfId="1" applyFont="1" applyFill="1" applyBorder="1" applyAlignment="1">
      <alignment horizontal="center" vertical="center" wrapText="1"/>
    </xf>
    <xf numFmtId="9" fontId="2" fillId="2" borderId="3" xfId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6" fillId="6" borderId="0" xfId="0" applyFont="1" applyFill="1"/>
    <xf numFmtId="0" fontId="13" fillId="0" borderId="0" xfId="0" applyFont="1" applyAlignment="1">
      <alignment horizontal="center" vertical="center" wrapText="1"/>
    </xf>
    <xf numFmtId="0" fontId="0" fillId="6" borderId="0" xfId="0" applyFill="1" applyAlignment="1"/>
    <xf numFmtId="0" fontId="2" fillId="6" borderId="0" xfId="0" applyFont="1" applyFill="1" applyAlignment="1"/>
    <xf numFmtId="0" fontId="3" fillId="4" borderId="0" xfId="0" applyFont="1" applyFill="1" applyAlignment="1">
      <alignment horizontal="center" vertical="center"/>
    </xf>
    <xf numFmtId="0" fontId="2" fillId="0" borderId="0" xfId="0" applyFont="1" applyAlignment="1">
      <alignment wrapText="1"/>
    </xf>
    <xf numFmtId="9" fontId="7" fillId="0" borderId="5" xfId="1" applyFont="1" applyBorder="1" applyAlignment="1">
      <alignment horizontal="center" vertical="center" wrapText="1"/>
    </xf>
    <xf numFmtId="9" fontId="7" fillId="0" borderId="6" xfId="1" applyFont="1" applyBorder="1" applyAlignment="1">
      <alignment horizontal="center" vertical="center" wrapText="1"/>
    </xf>
    <xf numFmtId="9" fontId="7" fillId="0" borderId="8" xfId="1" applyFont="1" applyBorder="1" applyAlignment="1">
      <alignment horizontal="center" vertical="center" wrapText="1"/>
    </xf>
    <xf numFmtId="9" fontId="7" fillId="0" borderId="9" xfId="1" applyFont="1" applyBorder="1" applyAlignment="1">
      <alignment horizontal="center" vertical="center" wrapText="1"/>
    </xf>
    <xf numFmtId="9" fontId="2" fillId="0" borderId="5" xfId="1" applyNumberFormat="1" applyFont="1" applyBorder="1" applyAlignment="1">
      <alignment horizontal="center"/>
    </xf>
    <xf numFmtId="0" fontId="3" fillId="2" borderId="13" xfId="0" applyFont="1" applyFill="1" applyBorder="1"/>
    <xf numFmtId="0" fontId="2" fillId="0" borderId="10" xfId="0" applyFont="1" applyBorder="1" applyAlignment="1">
      <alignment horizontal="center"/>
    </xf>
    <xf numFmtId="9" fontId="0" fillId="0" borderId="5" xfId="0" applyNumberFormat="1" applyFill="1" applyBorder="1" applyAlignment="1">
      <alignment horizontal="center" vertical="center"/>
    </xf>
    <xf numFmtId="0" fontId="0" fillId="0" borderId="0" xfId="0"/>
    <xf numFmtId="0" fontId="2" fillId="6" borderId="0" xfId="0" applyFont="1" applyFill="1"/>
    <xf numFmtId="0" fontId="0" fillId="6" borderId="0" xfId="0" applyFill="1"/>
    <xf numFmtId="0" fontId="0" fillId="0" borderId="0" xfId="0"/>
    <xf numFmtId="0" fontId="3" fillId="4" borderId="0" xfId="0" applyFont="1" applyFill="1" applyAlignment="1">
      <alignment horizontal="center" vertical="center" wrapText="1"/>
    </xf>
    <xf numFmtId="0" fontId="2" fillId="6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readingOrder="2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right" vertical="center" readingOrder="2"/>
    </xf>
    <xf numFmtId="0" fontId="2" fillId="0" borderId="5" xfId="0" applyFont="1" applyBorder="1" applyAlignment="1">
      <alignment horizontal="center" vertical="center"/>
    </xf>
    <xf numFmtId="9" fontId="2" fillId="0" borderId="5" xfId="1" applyFont="1" applyBorder="1" applyAlignment="1">
      <alignment horizontal="center" vertical="center"/>
    </xf>
    <xf numFmtId="9" fontId="2" fillId="0" borderId="8" xfId="1" applyFont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6" borderId="0" xfId="0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0" fillId="6" borderId="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8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0" fillId="0" borderId="0" xfId="0" applyAlignment="1"/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/>
    <xf numFmtId="0" fontId="10" fillId="0" borderId="0" xfId="0" applyFont="1"/>
    <xf numFmtId="9" fontId="10" fillId="6" borderId="0" xfId="1" applyFont="1" applyFill="1" applyAlignment="1">
      <alignment horizontal="center" vertical="center"/>
    </xf>
    <xf numFmtId="9" fontId="10" fillId="0" borderId="0" xfId="1" applyFont="1" applyAlignment="1">
      <alignment horizontal="center" vertical="center"/>
    </xf>
    <xf numFmtId="0" fontId="2" fillId="6" borderId="5" xfId="0" applyFont="1" applyFill="1" applyBorder="1"/>
    <xf numFmtId="9" fontId="2" fillId="6" borderId="5" xfId="1" applyFont="1" applyFill="1" applyBorder="1"/>
    <xf numFmtId="9" fontId="2" fillId="6" borderId="6" xfId="1" applyFont="1" applyFill="1" applyBorder="1"/>
    <xf numFmtId="0" fontId="2" fillId="6" borderId="8" xfId="0" applyFont="1" applyFill="1" applyBorder="1"/>
    <xf numFmtId="9" fontId="2" fillId="6" borderId="8" xfId="1" applyFont="1" applyFill="1" applyBorder="1"/>
    <xf numFmtId="9" fontId="2" fillId="6" borderId="9" xfId="1" applyFont="1" applyFill="1" applyBorder="1"/>
    <xf numFmtId="0" fontId="2" fillId="6" borderId="5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6" borderId="0" xfId="0" applyFill="1" applyBorder="1"/>
    <xf numFmtId="0" fontId="0" fillId="2" borderId="1" xfId="0" applyFill="1" applyBorder="1"/>
    <xf numFmtId="0" fontId="0" fillId="2" borderId="4" xfId="0" applyFill="1" applyBorder="1" applyAlignment="1">
      <alignment wrapText="1"/>
    </xf>
    <xf numFmtId="0" fontId="0" fillId="2" borderId="7" xfId="0" applyFill="1" applyBorder="1" applyAlignment="1">
      <alignment wrapText="1"/>
    </xf>
    <xf numFmtId="9" fontId="0" fillId="0" borderId="5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9" fontId="0" fillId="0" borderId="8" xfId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9" fontId="4" fillId="0" borderId="5" xfId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11" fillId="6" borderId="5" xfId="1" applyFont="1" applyFill="1" applyBorder="1" applyAlignment="1">
      <alignment horizontal="center" vertical="center" wrapText="1"/>
    </xf>
    <xf numFmtId="9" fontId="9" fillId="6" borderId="5" xfId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9" fontId="16" fillId="0" borderId="5" xfId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9" fontId="16" fillId="0" borderId="15" xfId="1" applyFont="1" applyBorder="1" applyAlignment="1">
      <alignment horizontal="center" vertical="center" wrapText="1"/>
    </xf>
    <xf numFmtId="9" fontId="16" fillId="0" borderId="8" xfId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9" fontId="16" fillId="0" borderId="16" xfId="1" applyFont="1" applyBorder="1" applyAlignment="1">
      <alignment horizontal="center" vertical="center" wrapText="1"/>
    </xf>
    <xf numFmtId="9" fontId="10" fillId="6" borderId="0" xfId="1" applyFont="1" applyFill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right" vertical="center" wrapText="1" readingOrder="2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9" fontId="0" fillId="5" borderId="5" xfId="0" applyNumberFormat="1" applyFill="1" applyBorder="1" applyAlignment="1">
      <alignment horizontal="center"/>
    </xf>
    <xf numFmtId="9" fontId="0" fillId="5" borderId="6" xfId="0" applyNumberForma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9" fontId="2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6" borderId="0" xfId="0" applyFont="1" applyFill="1" applyBorder="1" applyAlignment="1"/>
    <xf numFmtId="0" fontId="15" fillId="0" borderId="0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right" vertical="center" wrapText="1" readingOrder="2"/>
    </xf>
    <xf numFmtId="0" fontId="2" fillId="5" borderId="24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right" vertical="center" wrapText="1"/>
    </xf>
    <xf numFmtId="9" fontId="2" fillId="5" borderId="24" xfId="0" applyNumberFormat="1" applyFont="1" applyFill="1" applyBorder="1" applyAlignment="1">
      <alignment horizontal="center" vertical="center" wrapText="1"/>
    </xf>
    <xf numFmtId="9" fontId="2" fillId="5" borderId="25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right" vertical="center" wrapText="1"/>
    </xf>
    <xf numFmtId="9" fontId="17" fillId="0" borderId="24" xfId="1" applyFont="1" applyBorder="1" applyAlignment="1">
      <alignment horizontal="center" vertical="center" wrapText="1"/>
    </xf>
    <xf numFmtId="9" fontId="17" fillId="0" borderId="25" xfId="1" applyFont="1" applyBorder="1" applyAlignment="1">
      <alignment horizontal="center" vertical="center" wrapText="1"/>
    </xf>
    <xf numFmtId="9" fontId="17" fillId="0" borderId="27" xfId="1" applyFont="1" applyBorder="1" applyAlignment="1">
      <alignment horizontal="center" vertical="center" wrapText="1"/>
    </xf>
    <xf numFmtId="9" fontId="17" fillId="0" borderId="28" xfId="1" applyFont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right" vertical="center" wrapText="1"/>
    </xf>
    <xf numFmtId="9" fontId="18" fillId="0" borderId="8" xfId="1" applyFont="1" applyBorder="1" applyAlignment="1">
      <alignment horizontal="center" vertical="center" wrapText="1"/>
    </xf>
    <xf numFmtId="9" fontId="18" fillId="0" borderId="5" xfId="1" applyFont="1" applyBorder="1" applyAlignment="1">
      <alignment horizontal="center" vertical="center" wrapText="1"/>
    </xf>
    <xf numFmtId="9" fontId="9" fillId="7" borderId="5" xfId="1" applyFont="1" applyFill="1" applyBorder="1" applyAlignment="1">
      <alignment horizontal="center" vertical="center" wrapText="1"/>
    </xf>
    <xf numFmtId="9" fontId="10" fillId="6" borderId="0" xfId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9" fontId="13" fillId="6" borderId="0" xfId="1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9" fontId="2" fillId="6" borderId="9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8" fillId="6" borderId="0" xfId="0" applyFont="1" applyFill="1" applyBorder="1"/>
    <xf numFmtId="9" fontId="20" fillId="3" borderId="5" xfId="0" applyNumberFormat="1" applyFon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/>
    </xf>
    <xf numFmtId="9" fontId="0" fillId="0" borderId="6" xfId="0" applyNumberFormat="1" applyFill="1" applyBorder="1" applyAlignment="1">
      <alignment horizontal="center" vertical="center"/>
    </xf>
    <xf numFmtId="9" fontId="0" fillId="0" borderId="8" xfId="0" applyNumberFormat="1" applyFill="1" applyBorder="1" applyAlignment="1">
      <alignment horizontal="center" vertical="center"/>
    </xf>
    <xf numFmtId="9" fontId="0" fillId="0" borderId="9" xfId="0" applyNumberFormat="1" applyFill="1" applyBorder="1" applyAlignment="1">
      <alignment horizontal="center" vertical="center"/>
    </xf>
    <xf numFmtId="0" fontId="13" fillId="6" borderId="0" xfId="0" applyFont="1" applyFill="1" applyBorder="1"/>
    <xf numFmtId="0" fontId="13" fillId="6" borderId="0" xfId="0" applyFont="1" applyFill="1" applyBorder="1" applyAlignment="1">
      <alignment horizontal="right"/>
    </xf>
    <xf numFmtId="9" fontId="0" fillId="0" borderId="5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0" fontId="0" fillId="2" borderId="4" xfId="0" applyFill="1" applyBorder="1"/>
    <xf numFmtId="0" fontId="0" fillId="2" borderId="7" xfId="0" applyFill="1" applyBorder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13" fillId="6" borderId="0" xfId="0" applyFont="1" applyFill="1"/>
    <xf numFmtId="9" fontId="9" fillId="6" borderId="5" xfId="1" applyFont="1" applyFill="1" applyBorder="1"/>
    <xf numFmtId="9" fontId="2" fillId="6" borderId="5" xfId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 readingOrder="2"/>
    </xf>
    <xf numFmtId="0" fontId="2" fillId="6" borderId="2" xfId="0" applyFont="1" applyFill="1" applyBorder="1" applyAlignment="1">
      <alignment horizontal="center" vertical="center"/>
    </xf>
    <xf numFmtId="9" fontId="2" fillId="6" borderId="2" xfId="1" applyFont="1" applyFill="1" applyBorder="1" applyAlignment="1">
      <alignment horizontal="center" vertical="center"/>
    </xf>
    <xf numFmtId="9" fontId="2" fillId="6" borderId="3" xfId="1" applyFont="1" applyFill="1" applyBorder="1" applyAlignment="1">
      <alignment horizontal="center" vertical="center"/>
    </xf>
    <xf numFmtId="9" fontId="2" fillId="6" borderId="6" xfId="1" applyFont="1" applyFill="1" applyBorder="1" applyAlignment="1">
      <alignment horizontal="center" vertical="center"/>
    </xf>
    <xf numFmtId="9" fontId="2" fillId="6" borderId="8" xfId="1" applyFont="1" applyFill="1" applyBorder="1" applyAlignment="1">
      <alignment horizontal="center" vertical="center"/>
    </xf>
    <xf numFmtId="9" fontId="2" fillId="6" borderId="9" xfId="1" applyFont="1" applyFill="1" applyBorder="1" applyAlignment="1">
      <alignment horizontal="center" vertical="center"/>
    </xf>
    <xf numFmtId="9" fontId="19" fillId="6" borderId="2" xfId="1" applyFont="1" applyFill="1" applyBorder="1" applyAlignment="1">
      <alignment horizontal="center" vertical="center"/>
    </xf>
    <xf numFmtId="9" fontId="19" fillId="6" borderId="8" xfId="1" applyFont="1" applyFill="1" applyBorder="1" applyAlignment="1">
      <alignment horizontal="center" vertical="center"/>
    </xf>
    <xf numFmtId="9" fontId="19" fillId="6" borderId="5" xfId="1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  <xf numFmtId="9" fontId="19" fillId="6" borderId="0" xfId="1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9" fontId="0" fillId="5" borderId="5" xfId="1" applyFont="1" applyFill="1" applyBorder="1" applyAlignment="1">
      <alignment horizontal="center"/>
    </xf>
    <xf numFmtId="9" fontId="0" fillId="5" borderId="6" xfId="1" applyFont="1" applyFill="1" applyBorder="1" applyAlignment="1">
      <alignment horizontal="center"/>
    </xf>
    <xf numFmtId="9" fontId="4" fillId="0" borderId="5" xfId="1" applyFont="1" applyBorder="1" applyAlignment="1">
      <alignment horizontal="center"/>
    </xf>
    <xf numFmtId="9" fontId="4" fillId="0" borderId="6" xfId="1" applyFont="1" applyBorder="1" applyAlignment="1">
      <alignment horizontal="center"/>
    </xf>
    <xf numFmtId="9" fontId="4" fillId="0" borderId="8" xfId="1" applyFont="1" applyBorder="1" applyAlignment="1">
      <alignment horizontal="center"/>
    </xf>
    <xf numFmtId="9" fontId="21" fillId="0" borderId="5" xfId="1" applyFont="1" applyBorder="1" applyAlignment="1">
      <alignment horizontal="center"/>
    </xf>
    <xf numFmtId="0" fontId="22" fillId="6" borderId="0" xfId="0" applyFont="1" applyFill="1"/>
    <xf numFmtId="0" fontId="4" fillId="4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/>
    </xf>
    <xf numFmtId="0" fontId="10" fillId="6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/>
              <a:t>לא גולשים באינטרנט לפי מידת דתיות</a:t>
            </a:r>
          </a:p>
        </c:rich>
      </c:tx>
      <c:layout/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'האם גולשים באינטרנט'!$I$10:$L$10</c:f>
              <c:strCache>
                <c:ptCount val="4"/>
                <c:pt idx="0">
                  <c:v>חרדי</c:v>
                </c:pt>
                <c:pt idx="1">
                  <c:v>דתי לאומי</c:v>
                </c:pt>
                <c:pt idx="2">
                  <c:v>שומר מסורת</c:v>
                </c:pt>
                <c:pt idx="3">
                  <c:v>חילוני</c:v>
                </c:pt>
              </c:strCache>
            </c:strRef>
          </c:cat>
          <c:val>
            <c:numRef>
              <c:f>'האם גולשים באינטרנט'!$I$13:$L$13</c:f>
              <c:numCache>
                <c:formatCode>0%</c:formatCode>
                <c:ptCount val="4"/>
                <c:pt idx="0">
                  <c:v>0.48749999999999999</c:v>
                </c:pt>
                <c:pt idx="1">
                  <c:v>9.1954022988505746E-2</c:v>
                </c:pt>
                <c:pt idx="2">
                  <c:v>6.9767441860465115E-2</c:v>
                </c:pt>
                <c:pt idx="3">
                  <c:v>2.2801302931596091E-2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16186112"/>
        <c:axId val="82668352"/>
        <c:axId val="0"/>
      </c:bar3DChart>
      <c:catAx>
        <c:axId val="116186112"/>
        <c:scaling>
          <c:orientation val="maxMin"/>
        </c:scaling>
        <c:delete val="0"/>
        <c:axPos val="b"/>
        <c:majorTickMark val="none"/>
        <c:minorTickMark val="none"/>
        <c:tickLblPos val="nextTo"/>
        <c:crossAx val="82668352"/>
        <c:crosses val="autoZero"/>
        <c:auto val="1"/>
        <c:lblAlgn val="ctr"/>
        <c:lblOffset val="100"/>
        <c:noMultiLvlLbl val="0"/>
      </c:catAx>
      <c:valAx>
        <c:axId val="82668352"/>
        <c:scaling>
          <c:orientation val="minMax"/>
        </c:scaling>
        <c:delete val="0"/>
        <c:axPos val="r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16186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he-IL" sz="1800" b="1" i="0" baseline="0">
                <a:solidFill>
                  <a:schemeClr val="bg1"/>
                </a:solidFill>
                <a:effectLst/>
              </a:rPr>
              <a:t>לא גולשים באינטרנט לפי הכנסה</a:t>
            </a:r>
            <a:endParaRPr lang="he-IL">
              <a:solidFill>
                <a:schemeClr val="bg1"/>
              </a:solidFill>
              <a:effectLst/>
            </a:endParaRPr>
          </a:p>
        </c:rich>
      </c:tx>
      <c:layout/>
      <c:overlay val="0"/>
    </c:title>
    <c:autoTitleDeleted val="0"/>
    <c:view3D>
      <c:rotX val="15"/>
      <c:rotY val="34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dLbls>
            <c:txPr>
              <a:bodyPr/>
              <a:lstStyle/>
              <a:p>
                <a:pPr>
                  <a:defRPr sz="16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'האם גולשים באינטרנט'!$Q$10:$U$10</c:f>
              <c:strCache>
                <c:ptCount val="5"/>
                <c:pt idx="0">
                  <c:v>הרבה יותר מהממוצע</c:v>
                </c:pt>
                <c:pt idx="1">
                  <c:v>קצת יותר מהממוצע</c:v>
                </c:pt>
                <c:pt idx="2">
                  <c:v>ממוצע</c:v>
                </c:pt>
                <c:pt idx="3">
                  <c:v>פחות מהממוצע</c:v>
                </c:pt>
                <c:pt idx="4">
                  <c:v>הרבה מתחת לממוצע</c:v>
                </c:pt>
              </c:strCache>
            </c:strRef>
          </c:cat>
          <c:val>
            <c:numRef>
              <c:f>'האם גולשים באינטרנט'!$Q$13:$U$13</c:f>
              <c:numCache>
                <c:formatCode>0%</c:formatCode>
                <c:ptCount val="5"/>
                <c:pt idx="0">
                  <c:v>2.3255813953488372E-2</c:v>
                </c:pt>
                <c:pt idx="1">
                  <c:v>1.7241379310344827E-2</c:v>
                </c:pt>
                <c:pt idx="2">
                  <c:v>6.0810810810810814E-2</c:v>
                </c:pt>
                <c:pt idx="3">
                  <c:v>9.4827586206896547E-2</c:v>
                </c:pt>
                <c:pt idx="4">
                  <c:v>0.23893805309734514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40246016"/>
        <c:axId val="82669504"/>
        <c:axId val="0"/>
      </c:bar3DChart>
      <c:catAx>
        <c:axId val="140246016"/>
        <c:scaling>
          <c:orientation val="maxMin"/>
        </c:scaling>
        <c:delete val="0"/>
        <c:axPos val="b"/>
        <c:majorTickMark val="none"/>
        <c:minorTickMark val="none"/>
        <c:tickLblPos val="nextTo"/>
        <c:crossAx val="82669504"/>
        <c:crosses val="autoZero"/>
        <c:auto val="1"/>
        <c:lblAlgn val="ctr"/>
        <c:lblOffset val="100"/>
        <c:noMultiLvlLbl val="0"/>
      </c:catAx>
      <c:valAx>
        <c:axId val="82669504"/>
        <c:scaling>
          <c:orientation val="minMax"/>
        </c:scaling>
        <c:delete val="0"/>
        <c:axPos val="r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14024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553811</xdr:colOff>
      <xdr:row>17</xdr:row>
      <xdr:rowOff>124505</xdr:rowOff>
    </xdr:from>
    <xdr:to>
      <xdr:col>12</xdr:col>
      <xdr:colOff>525236</xdr:colOff>
      <xdr:row>30</xdr:row>
      <xdr:rowOff>14968</xdr:rowOff>
    </xdr:to>
    <xdr:graphicFrame macro="">
      <xdr:nvGraphicFramePr>
        <xdr:cNvPr id="4" name="תרשים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284390</xdr:colOff>
      <xdr:row>18</xdr:row>
      <xdr:rowOff>110896</xdr:rowOff>
    </xdr:from>
    <xdr:to>
      <xdr:col>21</xdr:col>
      <xdr:colOff>466725</xdr:colOff>
      <xdr:row>30</xdr:row>
      <xdr:rowOff>125186</xdr:rowOff>
    </xdr:to>
    <xdr:graphicFrame macro="">
      <xdr:nvGraphicFramePr>
        <xdr:cNvPr id="5" name="תרשים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105"/>
  <sheetViews>
    <sheetView rightToLeft="1" tabSelected="1" topLeftCell="A7" zoomScaleNormal="100" workbookViewId="0">
      <selection activeCell="B13" sqref="B13"/>
    </sheetView>
  </sheetViews>
  <sheetFormatPr defaultRowHeight="15"/>
  <cols>
    <col min="1" max="1" width="27.5703125" customWidth="1"/>
    <col min="2" max="5" width="9.85546875" customWidth="1"/>
    <col min="6" max="6" width="6.42578125" customWidth="1"/>
    <col min="7" max="7" width="3.5703125" customWidth="1"/>
    <col min="8" max="8" width="34" bestFit="1" customWidth="1"/>
    <col min="9" max="9" width="5.42578125" bestFit="1" customWidth="1"/>
    <col min="10" max="10" width="8" bestFit="1" customWidth="1"/>
    <col min="11" max="11" width="10" bestFit="1" customWidth="1"/>
    <col min="12" max="12" width="5.42578125" bestFit="1" customWidth="1"/>
    <col min="13" max="13" width="7.42578125" bestFit="1" customWidth="1"/>
    <col min="14" max="15" width="3.7109375" customWidth="1"/>
    <col min="16" max="16" width="21" bestFit="1" customWidth="1"/>
    <col min="17" max="22" width="8.42578125" customWidth="1"/>
    <col min="23" max="23" width="7" customWidth="1"/>
    <col min="24" max="24" width="9.28515625" customWidth="1"/>
    <col min="29" max="29" width="22" customWidth="1"/>
    <col min="30" max="38" width="8" customWidth="1"/>
  </cols>
  <sheetData>
    <row r="1" spans="1:56">
      <c r="A1" s="242" t="s">
        <v>0</v>
      </c>
      <c r="B1" s="242" t="s">
        <v>2</v>
      </c>
      <c r="C1" s="242" t="s">
        <v>3</v>
      </c>
      <c r="D1" s="242" t="s">
        <v>1</v>
      </c>
      <c r="E1" s="242"/>
      <c r="F1" s="242"/>
      <c r="G1" s="242"/>
      <c r="H1" s="242" t="s">
        <v>0</v>
      </c>
      <c r="I1" s="242" t="s">
        <v>120</v>
      </c>
      <c r="J1" s="242" t="s">
        <v>121</v>
      </c>
      <c r="K1" s="242" t="s">
        <v>122</v>
      </c>
      <c r="L1" s="242" t="s">
        <v>34</v>
      </c>
      <c r="M1" s="242" t="s">
        <v>1</v>
      </c>
      <c r="N1" s="242"/>
      <c r="O1" s="242"/>
      <c r="P1" s="242" t="s">
        <v>0</v>
      </c>
      <c r="Q1" s="242" t="s">
        <v>35</v>
      </c>
      <c r="R1" s="242" t="s">
        <v>40</v>
      </c>
      <c r="S1" s="242" t="s">
        <v>37</v>
      </c>
      <c r="T1" s="242" t="s">
        <v>39</v>
      </c>
      <c r="U1" s="242" t="s">
        <v>36</v>
      </c>
      <c r="V1" s="242" t="s">
        <v>38</v>
      </c>
      <c r="W1" s="242" t="s">
        <v>1</v>
      </c>
      <c r="X1" s="242"/>
      <c r="Y1" s="242"/>
      <c r="Z1" s="242"/>
      <c r="AA1" s="242"/>
      <c r="AB1" s="242"/>
      <c r="AC1" s="148" t="s">
        <v>0</v>
      </c>
      <c r="AD1" s="148" t="s">
        <v>46</v>
      </c>
      <c r="AE1" s="148" t="s">
        <v>47</v>
      </c>
      <c r="AF1" s="148" t="s">
        <v>48</v>
      </c>
      <c r="AG1" s="148" t="s">
        <v>49</v>
      </c>
      <c r="AH1" s="148" t="s">
        <v>50</v>
      </c>
      <c r="AI1" s="148" t="s">
        <v>51</v>
      </c>
      <c r="AJ1" s="148" t="s">
        <v>124</v>
      </c>
      <c r="AK1" s="148" t="s">
        <v>123</v>
      </c>
      <c r="AL1" s="148" t="s">
        <v>1</v>
      </c>
      <c r="AM1" s="242"/>
      <c r="AN1" s="242"/>
      <c r="AO1" s="242"/>
      <c r="AP1" s="242"/>
      <c r="AQ1" s="87"/>
      <c r="AR1" s="87"/>
      <c r="AS1" s="87"/>
      <c r="AT1" s="87"/>
      <c r="AU1" s="87"/>
      <c r="AV1" s="86"/>
      <c r="AW1" s="86"/>
      <c r="AX1" s="86"/>
      <c r="AY1" s="86"/>
      <c r="AZ1" s="86"/>
      <c r="BA1" s="86"/>
      <c r="BB1" s="86"/>
      <c r="BC1" s="86"/>
      <c r="BD1" s="86"/>
    </row>
    <row r="2" spans="1:56" ht="45">
      <c r="A2" s="242" t="s">
        <v>110</v>
      </c>
      <c r="B2" s="242">
        <v>21</v>
      </c>
      <c r="C2" s="242">
        <v>42</v>
      </c>
      <c r="D2" s="242">
        <v>63</v>
      </c>
      <c r="E2" s="242"/>
      <c r="F2" s="242"/>
      <c r="G2" s="242"/>
      <c r="H2" s="242" t="s">
        <v>4</v>
      </c>
      <c r="I2" s="242">
        <v>39</v>
      </c>
      <c r="J2" s="242">
        <v>8</v>
      </c>
      <c r="K2" s="242">
        <v>9</v>
      </c>
      <c r="L2" s="242">
        <v>7</v>
      </c>
      <c r="M2" s="242">
        <f>SUM(I2:L2)</f>
        <v>63</v>
      </c>
      <c r="N2" s="242"/>
      <c r="O2" s="242"/>
      <c r="P2" s="242" t="s">
        <v>110</v>
      </c>
      <c r="Q2" s="242">
        <v>1</v>
      </c>
      <c r="R2" s="242">
        <v>2</v>
      </c>
      <c r="S2" s="242">
        <v>9</v>
      </c>
      <c r="T2" s="242">
        <v>11</v>
      </c>
      <c r="U2" s="242">
        <v>27</v>
      </c>
      <c r="V2" s="242">
        <v>13</v>
      </c>
      <c r="W2" s="242">
        <v>63</v>
      </c>
      <c r="X2" s="242"/>
      <c r="Y2" s="242"/>
      <c r="Z2" s="242"/>
      <c r="AA2" s="242"/>
      <c r="AB2" s="242"/>
      <c r="AC2" s="148" t="s">
        <v>110</v>
      </c>
      <c r="AD2" s="148">
        <v>3</v>
      </c>
      <c r="AE2" s="148">
        <v>15</v>
      </c>
      <c r="AF2" s="148">
        <v>5</v>
      </c>
      <c r="AG2" s="148">
        <v>7</v>
      </c>
      <c r="AH2" s="148">
        <v>7</v>
      </c>
      <c r="AI2" s="148">
        <v>5</v>
      </c>
      <c r="AJ2" s="148">
        <v>17</v>
      </c>
      <c r="AK2" s="148">
        <v>4</v>
      </c>
      <c r="AL2" s="148">
        <v>63</v>
      </c>
      <c r="AM2" s="242"/>
      <c r="AN2" s="242"/>
      <c r="AO2" s="242"/>
      <c r="AP2" s="242"/>
      <c r="AQ2" s="87"/>
      <c r="AR2" s="87"/>
      <c r="AS2" s="87"/>
      <c r="AT2" s="87"/>
      <c r="AU2" s="87"/>
      <c r="AV2" s="86"/>
      <c r="AW2" s="86"/>
      <c r="AX2" s="86"/>
      <c r="AY2" s="86"/>
      <c r="AZ2" s="86"/>
      <c r="BA2" s="86"/>
      <c r="BB2" s="86"/>
      <c r="BC2" s="86"/>
      <c r="BD2" s="86"/>
    </row>
    <row r="3" spans="1:56" ht="30">
      <c r="A3" s="242" t="s">
        <v>111</v>
      </c>
      <c r="B3" s="242">
        <v>212</v>
      </c>
      <c r="C3" s="242">
        <v>193</v>
      </c>
      <c r="D3" s="242">
        <v>405</v>
      </c>
      <c r="E3" s="242"/>
      <c r="F3" s="242"/>
      <c r="G3" s="242"/>
      <c r="H3" s="242" t="s">
        <v>5</v>
      </c>
      <c r="I3" s="242">
        <v>16</v>
      </c>
      <c r="J3" s="242">
        <v>53</v>
      </c>
      <c r="K3" s="242">
        <v>87</v>
      </c>
      <c r="L3" s="242">
        <v>246</v>
      </c>
      <c r="M3" s="242">
        <v>266</v>
      </c>
      <c r="N3" s="242"/>
      <c r="O3" s="242"/>
      <c r="P3" s="242" t="s">
        <v>111</v>
      </c>
      <c r="Q3" s="242">
        <v>38</v>
      </c>
      <c r="R3" s="242">
        <v>93</v>
      </c>
      <c r="S3" s="242">
        <v>100</v>
      </c>
      <c r="T3" s="242">
        <v>78</v>
      </c>
      <c r="U3" s="242">
        <v>49</v>
      </c>
      <c r="V3" s="242">
        <v>47</v>
      </c>
      <c r="W3" s="242">
        <v>405</v>
      </c>
      <c r="X3" s="242"/>
      <c r="Y3" s="242"/>
      <c r="Z3" s="242"/>
      <c r="AA3" s="242"/>
      <c r="AB3" s="242"/>
      <c r="AC3" s="148" t="s">
        <v>111</v>
      </c>
      <c r="AD3" s="148">
        <v>30</v>
      </c>
      <c r="AE3" s="148">
        <v>106</v>
      </c>
      <c r="AF3" s="148">
        <v>58</v>
      </c>
      <c r="AG3" s="148">
        <v>78</v>
      </c>
      <c r="AH3" s="148">
        <v>76</v>
      </c>
      <c r="AI3" s="148">
        <v>33</v>
      </c>
      <c r="AJ3" s="148">
        <v>15</v>
      </c>
      <c r="AK3" s="148">
        <v>9</v>
      </c>
      <c r="AL3" s="148">
        <v>405</v>
      </c>
      <c r="AM3" s="242"/>
      <c r="AN3" s="242"/>
      <c r="AO3" s="242"/>
      <c r="AP3" s="242"/>
      <c r="AQ3" s="87"/>
      <c r="AR3" s="87"/>
      <c r="AS3" s="87"/>
      <c r="AT3" s="87"/>
      <c r="AU3" s="87"/>
      <c r="AV3" s="86"/>
      <c r="AW3" s="86"/>
      <c r="AX3" s="86"/>
      <c r="AY3" s="86"/>
      <c r="AZ3" s="86"/>
      <c r="BA3" s="86"/>
      <c r="BB3" s="86"/>
      <c r="BC3" s="86"/>
      <c r="BD3" s="86"/>
    </row>
    <row r="4" spans="1:56">
      <c r="A4" s="242" t="s">
        <v>6</v>
      </c>
      <c r="B4" s="242">
        <v>38</v>
      </c>
      <c r="C4" s="242">
        <v>43</v>
      </c>
      <c r="D4" s="242">
        <v>81</v>
      </c>
      <c r="E4" s="242"/>
      <c r="F4" s="242"/>
      <c r="G4" s="242"/>
      <c r="H4" s="242" t="s">
        <v>6</v>
      </c>
      <c r="I4" s="242">
        <v>23</v>
      </c>
      <c r="J4" s="242">
        <v>14</v>
      </c>
      <c r="K4" s="242">
        <v>14</v>
      </c>
      <c r="L4" s="242">
        <v>29</v>
      </c>
      <c r="M4" s="242">
        <v>26</v>
      </c>
      <c r="N4" s="242"/>
      <c r="O4" s="242"/>
      <c r="P4" s="242" t="s">
        <v>6</v>
      </c>
      <c r="Q4" s="242">
        <v>2</v>
      </c>
      <c r="R4" s="242">
        <v>14</v>
      </c>
      <c r="S4" s="242">
        <v>21</v>
      </c>
      <c r="T4" s="242">
        <v>15</v>
      </c>
      <c r="U4" s="242">
        <v>20</v>
      </c>
      <c r="V4" s="242">
        <v>9</v>
      </c>
      <c r="W4" s="242">
        <v>81</v>
      </c>
      <c r="X4" s="242"/>
      <c r="Y4" s="242"/>
      <c r="Z4" s="242"/>
      <c r="AA4" s="242"/>
      <c r="AB4" s="242"/>
      <c r="AC4" s="148" t="s">
        <v>6</v>
      </c>
      <c r="AD4" s="148">
        <v>10</v>
      </c>
      <c r="AE4" s="148">
        <v>23</v>
      </c>
      <c r="AF4" s="148">
        <v>11</v>
      </c>
      <c r="AG4" s="148">
        <v>4</v>
      </c>
      <c r="AH4" s="148">
        <v>13</v>
      </c>
      <c r="AI4" s="148">
        <v>1</v>
      </c>
      <c r="AJ4" s="148">
        <v>16</v>
      </c>
      <c r="AK4" s="148">
        <v>3</v>
      </c>
      <c r="AL4" s="148">
        <v>81</v>
      </c>
      <c r="AM4" s="242"/>
      <c r="AN4" s="242"/>
      <c r="AO4" s="242"/>
      <c r="AP4" s="242"/>
      <c r="AQ4" s="87"/>
      <c r="AR4" s="87"/>
      <c r="AS4" s="87"/>
      <c r="AT4" s="87"/>
      <c r="AU4" s="87"/>
      <c r="AV4" s="86"/>
      <c r="AW4" s="86"/>
      <c r="AX4" s="86"/>
      <c r="AY4" s="86"/>
      <c r="AZ4" s="86"/>
      <c r="BA4" s="86"/>
      <c r="BB4" s="86"/>
      <c r="BC4" s="86"/>
      <c r="BD4" s="86"/>
    </row>
    <row r="5" spans="1:56">
      <c r="A5" s="242" t="s">
        <v>112</v>
      </c>
      <c r="B5" s="242">
        <v>27</v>
      </c>
      <c r="C5" s="242">
        <v>32</v>
      </c>
      <c r="D5" s="242">
        <v>59</v>
      </c>
      <c r="E5" s="242"/>
      <c r="F5" s="242"/>
      <c r="G5" s="242"/>
      <c r="H5" s="242" t="s">
        <v>7</v>
      </c>
      <c r="I5" s="242">
        <v>2</v>
      </c>
      <c r="J5" s="242">
        <v>12</v>
      </c>
      <c r="K5" s="242">
        <v>19</v>
      </c>
      <c r="L5" s="242">
        <v>25</v>
      </c>
      <c r="M5" s="242">
        <v>159</v>
      </c>
      <c r="N5" s="242"/>
      <c r="O5" s="242"/>
      <c r="P5" s="242" t="s">
        <v>112</v>
      </c>
      <c r="Q5" s="242">
        <v>2</v>
      </c>
      <c r="R5" s="242">
        <v>7</v>
      </c>
      <c r="S5" s="242">
        <v>18</v>
      </c>
      <c r="T5" s="242">
        <v>12</v>
      </c>
      <c r="U5" s="242">
        <v>17</v>
      </c>
      <c r="V5" s="242">
        <v>3</v>
      </c>
      <c r="W5" s="242">
        <v>59</v>
      </c>
      <c r="X5" s="242"/>
      <c r="Y5" s="242"/>
      <c r="Z5" s="242"/>
      <c r="AA5" s="242"/>
      <c r="AB5" s="242"/>
      <c r="AC5" s="148" t="s">
        <v>112</v>
      </c>
      <c r="AD5" s="148">
        <v>4</v>
      </c>
      <c r="AE5" s="148">
        <v>17</v>
      </c>
      <c r="AF5" s="148">
        <v>9</v>
      </c>
      <c r="AG5" s="148">
        <v>11</v>
      </c>
      <c r="AH5" s="148">
        <v>7</v>
      </c>
      <c r="AI5" s="148">
        <v>7</v>
      </c>
      <c r="AJ5" s="148">
        <v>3</v>
      </c>
      <c r="AK5" s="148">
        <v>1</v>
      </c>
      <c r="AL5" s="148">
        <v>59</v>
      </c>
      <c r="AM5" s="242"/>
      <c r="AN5" s="242"/>
      <c r="AO5" s="242"/>
      <c r="AP5" s="242"/>
      <c r="AQ5" s="87"/>
      <c r="AR5" s="87"/>
      <c r="AS5" s="87"/>
      <c r="AT5" s="87"/>
      <c r="AU5" s="87"/>
      <c r="AV5" s="86"/>
      <c r="AW5" s="86"/>
      <c r="AX5" s="86"/>
      <c r="AY5" s="86"/>
      <c r="AZ5" s="86"/>
      <c r="BA5" s="86"/>
      <c r="BB5" s="86"/>
      <c r="BC5" s="86"/>
      <c r="BD5" s="86"/>
    </row>
    <row r="6" spans="1:56">
      <c r="A6" s="242" t="s">
        <v>8</v>
      </c>
      <c r="B6" s="242">
        <f>SUM(B2:B5)</f>
        <v>298</v>
      </c>
      <c r="C6" s="242">
        <f>SUM(C2:C5)</f>
        <v>310</v>
      </c>
      <c r="D6" s="242">
        <f>SUM(B6:C6)</f>
        <v>608</v>
      </c>
      <c r="E6" s="242"/>
      <c r="F6" s="242"/>
      <c r="G6" s="242"/>
      <c r="H6" s="242" t="s">
        <v>28</v>
      </c>
      <c r="I6" s="242">
        <f>SUM(I2:I5)</f>
        <v>80</v>
      </c>
      <c r="J6" s="242">
        <f>SUM(J2:J5)</f>
        <v>87</v>
      </c>
      <c r="K6" s="242">
        <f>SUM(K2:K5)</f>
        <v>129</v>
      </c>
      <c r="L6" s="242">
        <f>SUM(L2:L5)</f>
        <v>307</v>
      </c>
      <c r="M6" s="242">
        <f t="shared" ref="M6" si="0">SUM(M2:M5)</f>
        <v>514</v>
      </c>
      <c r="N6" s="242"/>
      <c r="O6" s="242"/>
      <c r="P6" s="242" t="s">
        <v>28</v>
      </c>
      <c r="Q6" s="242">
        <f>SUM(Q2:Q5)</f>
        <v>43</v>
      </c>
      <c r="R6" s="242">
        <f t="shared" ref="R6:V6" si="1">SUM(R2:R5)</f>
        <v>116</v>
      </c>
      <c r="S6" s="242">
        <f t="shared" si="1"/>
        <v>148</v>
      </c>
      <c r="T6" s="242">
        <f t="shared" si="1"/>
        <v>116</v>
      </c>
      <c r="U6" s="242">
        <f t="shared" si="1"/>
        <v>113</v>
      </c>
      <c r="V6" s="242">
        <f t="shared" si="1"/>
        <v>72</v>
      </c>
      <c r="W6" s="242">
        <f t="shared" ref="W6" si="2">SUM(W2:W5)</f>
        <v>608</v>
      </c>
      <c r="X6" s="242"/>
      <c r="Y6" s="242"/>
      <c r="Z6" s="242"/>
      <c r="AA6" s="242"/>
      <c r="AB6" s="242"/>
      <c r="AC6" s="148" t="s">
        <v>28</v>
      </c>
      <c r="AD6" s="148">
        <f t="shared" ref="AD6:AK6" si="3">SUM(AD2:AD5)</f>
        <v>47</v>
      </c>
      <c r="AE6" s="148">
        <f t="shared" si="3"/>
        <v>161</v>
      </c>
      <c r="AF6" s="148">
        <f t="shared" si="3"/>
        <v>83</v>
      </c>
      <c r="AG6" s="148">
        <f t="shared" si="3"/>
        <v>100</v>
      </c>
      <c r="AH6" s="148">
        <f t="shared" si="3"/>
        <v>103</v>
      </c>
      <c r="AI6" s="148">
        <f t="shared" si="3"/>
        <v>46</v>
      </c>
      <c r="AJ6" s="148">
        <f t="shared" si="3"/>
        <v>51</v>
      </c>
      <c r="AK6" s="148">
        <f t="shared" si="3"/>
        <v>17</v>
      </c>
      <c r="AL6" s="148">
        <f>SUM(AL2:AL5)</f>
        <v>608</v>
      </c>
      <c r="AM6" s="242"/>
      <c r="AN6" s="242"/>
      <c r="AO6" s="242"/>
      <c r="AP6" s="242"/>
      <c r="AQ6" s="87"/>
      <c r="AR6" s="87"/>
      <c r="AS6" s="87"/>
      <c r="AT6" s="87"/>
      <c r="AU6" s="87"/>
      <c r="AV6" s="86"/>
      <c r="AW6" s="86"/>
      <c r="AX6" s="86"/>
      <c r="AY6" s="86"/>
      <c r="AZ6" s="86"/>
      <c r="BA6" s="86"/>
      <c r="BB6" s="86"/>
      <c r="BC6" s="86"/>
      <c r="BD6" s="86"/>
    </row>
    <row r="7" spans="1:56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6"/>
      <c r="AW7" s="86"/>
      <c r="AX7" s="86"/>
      <c r="AY7" s="86"/>
      <c r="AZ7" s="86"/>
      <c r="BA7" s="86"/>
      <c r="BB7" s="86"/>
      <c r="BC7" s="86"/>
      <c r="BD7" s="86"/>
    </row>
    <row r="8" spans="1:56">
      <c r="A8" s="86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</row>
    <row r="9" spans="1:56" ht="15.75" thickBot="1">
      <c r="A9" s="293" t="s">
        <v>52</v>
      </c>
      <c r="B9" s="293"/>
      <c r="C9" s="293"/>
      <c r="D9" s="293"/>
      <c r="E9" s="86"/>
      <c r="F9" s="86"/>
      <c r="G9" s="86"/>
      <c r="H9" s="293" t="s">
        <v>53</v>
      </c>
      <c r="I9" s="293"/>
      <c r="J9" s="293"/>
      <c r="K9" s="293"/>
      <c r="L9" s="293"/>
      <c r="M9" s="293"/>
      <c r="N9" s="86"/>
      <c r="O9" s="86"/>
      <c r="P9" s="293" t="s">
        <v>54</v>
      </c>
      <c r="Q9" s="293"/>
      <c r="R9" s="293"/>
      <c r="S9" s="293"/>
      <c r="T9" s="293"/>
      <c r="U9" s="293"/>
      <c r="V9" s="293"/>
      <c r="W9" s="293"/>
      <c r="X9" s="86"/>
      <c r="Y9" s="86"/>
      <c r="Z9" s="86"/>
      <c r="AA9" s="86"/>
      <c r="AB9" s="86"/>
      <c r="AC9" s="292" t="s">
        <v>92</v>
      </c>
      <c r="AD9" s="292"/>
      <c r="AE9" s="292"/>
      <c r="AF9" s="292"/>
      <c r="AG9" s="292"/>
      <c r="AH9" s="292"/>
      <c r="AI9" s="292"/>
      <c r="AJ9" s="292"/>
      <c r="AK9" s="292"/>
      <c r="AL9" s="292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</row>
    <row r="10" spans="1:56" s="25" customFormat="1" ht="60.75" thickTop="1">
      <c r="A10" s="2" t="s">
        <v>0</v>
      </c>
      <c r="B10" s="12" t="s">
        <v>29</v>
      </c>
      <c r="C10" s="12" t="s">
        <v>30</v>
      </c>
      <c r="D10" s="17" t="s">
        <v>8</v>
      </c>
      <c r="E10" s="275"/>
      <c r="F10" s="86"/>
      <c r="G10" s="86"/>
      <c r="H10" s="29" t="s">
        <v>0</v>
      </c>
      <c r="I10" s="12" t="s">
        <v>120</v>
      </c>
      <c r="J10" s="12" t="s">
        <v>121</v>
      </c>
      <c r="K10" s="12" t="s">
        <v>122</v>
      </c>
      <c r="L10" s="12" t="s">
        <v>34</v>
      </c>
      <c r="M10" s="37" t="s">
        <v>28</v>
      </c>
      <c r="N10" s="86"/>
      <c r="O10" s="86"/>
      <c r="P10" s="42" t="s">
        <v>0</v>
      </c>
      <c r="Q10" s="9" t="s">
        <v>41</v>
      </c>
      <c r="R10" s="9" t="s">
        <v>44</v>
      </c>
      <c r="S10" s="9" t="s">
        <v>45</v>
      </c>
      <c r="T10" s="9" t="s">
        <v>43</v>
      </c>
      <c r="U10" s="9" t="s">
        <v>42</v>
      </c>
      <c r="V10" s="9" t="s">
        <v>17</v>
      </c>
      <c r="W10" s="10" t="s">
        <v>28</v>
      </c>
      <c r="X10" s="86"/>
      <c r="Y10" s="86"/>
      <c r="Z10" s="86"/>
      <c r="AA10" s="86"/>
      <c r="AB10" s="86"/>
      <c r="AC10" s="42" t="s">
        <v>0</v>
      </c>
      <c r="AD10" s="9">
        <v>1</v>
      </c>
      <c r="AE10" s="9">
        <v>2</v>
      </c>
      <c r="AF10" s="9">
        <v>3</v>
      </c>
      <c r="AG10" s="9">
        <v>4</v>
      </c>
      <c r="AH10" s="9">
        <v>5</v>
      </c>
      <c r="AI10" s="9">
        <v>6</v>
      </c>
      <c r="AJ10" s="9" t="s">
        <v>125</v>
      </c>
      <c r="AK10" s="9" t="s">
        <v>123</v>
      </c>
      <c r="AL10" s="10" t="s">
        <v>28</v>
      </c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</row>
    <row r="11" spans="1:56" ht="33.75" customHeight="1">
      <c r="A11" s="18" t="s">
        <v>31</v>
      </c>
      <c r="B11" s="19">
        <v>331</v>
      </c>
      <c r="C11" s="19">
        <v>269</v>
      </c>
      <c r="D11" s="20">
        <v>600</v>
      </c>
      <c r="E11" s="276" t="s">
        <v>32</v>
      </c>
      <c r="F11" s="86"/>
      <c r="G11" s="86"/>
      <c r="H11" s="27" t="s">
        <v>31</v>
      </c>
      <c r="I11" s="19">
        <f t="shared" ref="I11:M11" si="4">I6</f>
        <v>80</v>
      </c>
      <c r="J11" s="19">
        <f t="shared" si="4"/>
        <v>87</v>
      </c>
      <c r="K11" s="19">
        <f t="shared" si="4"/>
        <v>129</v>
      </c>
      <c r="L11" s="19">
        <f t="shared" si="4"/>
        <v>307</v>
      </c>
      <c r="M11" s="20">
        <f t="shared" si="4"/>
        <v>514</v>
      </c>
      <c r="N11" s="86"/>
      <c r="O11" s="86"/>
      <c r="P11" s="27" t="s">
        <v>31</v>
      </c>
      <c r="Q11" s="19">
        <f t="shared" ref="Q11:W11" si="5">Q6</f>
        <v>43</v>
      </c>
      <c r="R11" s="19">
        <f t="shared" si="5"/>
        <v>116</v>
      </c>
      <c r="S11" s="19">
        <f t="shared" si="5"/>
        <v>148</v>
      </c>
      <c r="T11" s="19">
        <f t="shared" si="5"/>
        <v>116</v>
      </c>
      <c r="U11" s="19">
        <f t="shared" si="5"/>
        <v>113</v>
      </c>
      <c r="V11" s="19">
        <f t="shared" si="5"/>
        <v>72</v>
      </c>
      <c r="W11" s="20">
        <f t="shared" si="5"/>
        <v>608</v>
      </c>
      <c r="X11" s="86"/>
      <c r="Y11" s="86"/>
      <c r="Z11" s="86"/>
      <c r="AA11" s="86"/>
      <c r="AB11" s="86"/>
      <c r="AC11" s="48" t="s">
        <v>31</v>
      </c>
      <c r="AD11" s="46">
        <f t="shared" ref="AD11:AL11" si="6">AD6</f>
        <v>47</v>
      </c>
      <c r="AE11" s="46">
        <f t="shared" si="6"/>
        <v>161</v>
      </c>
      <c r="AF11" s="46">
        <f t="shared" si="6"/>
        <v>83</v>
      </c>
      <c r="AG11" s="46">
        <f t="shared" si="6"/>
        <v>100</v>
      </c>
      <c r="AH11" s="46">
        <f t="shared" si="6"/>
        <v>103</v>
      </c>
      <c r="AI11" s="46">
        <f t="shared" si="6"/>
        <v>46</v>
      </c>
      <c r="AJ11" s="46">
        <f t="shared" si="6"/>
        <v>51</v>
      </c>
      <c r="AK11" s="46">
        <f t="shared" si="6"/>
        <v>17</v>
      </c>
      <c r="AL11" s="49">
        <f t="shared" si="6"/>
        <v>608</v>
      </c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</row>
    <row r="12" spans="1:56" ht="33.75" customHeight="1">
      <c r="A12" s="21" t="s">
        <v>10</v>
      </c>
      <c r="B12" s="22">
        <f>SUM(B13:B16)</f>
        <v>1</v>
      </c>
      <c r="C12" s="22">
        <f>SUM(C13:C16)</f>
        <v>1</v>
      </c>
      <c r="D12" s="23">
        <f>SUM(D13:D16)</f>
        <v>0.99999999999999989</v>
      </c>
      <c r="E12" s="276"/>
      <c r="F12" s="86"/>
      <c r="G12" s="86"/>
      <c r="H12" s="27" t="s">
        <v>10</v>
      </c>
      <c r="I12" s="31">
        <f>SUM(I13:I16)</f>
        <v>1</v>
      </c>
      <c r="J12" s="31">
        <f>SUM(J13:J16)</f>
        <v>1</v>
      </c>
      <c r="K12" s="31">
        <f>SUM(K13:K16)</f>
        <v>1</v>
      </c>
      <c r="L12" s="31">
        <f>SUM(L13:L16)</f>
        <v>1</v>
      </c>
      <c r="M12" s="32">
        <f>SUM(M13:M16)</f>
        <v>1</v>
      </c>
      <c r="N12" s="86"/>
      <c r="O12" s="86"/>
      <c r="P12" s="27" t="s">
        <v>10</v>
      </c>
      <c r="Q12" s="31">
        <f>SUM(Q13:Q16)</f>
        <v>1</v>
      </c>
      <c r="R12" s="31">
        <f t="shared" ref="R12:U12" si="7">SUM(R13:R16)</f>
        <v>1</v>
      </c>
      <c r="S12" s="31">
        <f t="shared" si="7"/>
        <v>1</v>
      </c>
      <c r="T12" s="31">
        <f t="shared" si="7"/>
        <v>1</v>
      </c>
      <c r="U12" s="31">
        <f t="shared" si="7"/>
        <v>1</v>
      </c>
      <c r="V12" s="31">
        <f>SUM(V13:V16)</f>
        <v>1</v>
      </c>
      <c r="W12" s="32">
        <f>SUM(W13:W16)</f>
        <v>0.99999999999999989</v>
      </c>
      <c r="X12" s="86"/>
      <c r="Y12" s="86"/>
      <c r="Z12" s="86"/>
      <c r="AA12" s="86"/>
      <c r="AB12" s="86"/>
      <c r="AC12" s="48" t="s">
        <v>10</v>
      </c>
      <c r="AD12" s="47">
        <f t="shared" ref="AD12:AL12" si="8">SUM(AD13:AD16)</f>
        <v>1</v>
      </c>
      <c r="AE12" s="47">
        <f t="shared" si="8"/>
        <v>0.99999999999999989</v>
      </c>
      <c r="AF12" s="47">
        <f t="shared" si="8"/>
        <v>1</v>
      </c>
      <c r="AG12" s="47">
        <f t="shared" si="8"/>
        <v>1.0000000000000002</v>
      </c>
      <c r="AH12" s="47">
        <f t="shared" si="8"/>
        <v>1</v>
      </c>
      <c r="AI12" s="47">
        <f t="shared" si="8"/>
        <v>1</v>
      </c>
      <c r="AJ12" s="47">
        <f t="shared" si="8"/>
        <v>1</v>
      </c>
      <c r="AK12" s="47">
        <f t="shared" si="8"/>
        <v>1</v>
      </c>
      <c r="AL12" s="50">
        <f t="shared" si="8"/>
        <v>0.99999999999999989</v>
      </c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</row>
    <row r="13" spans="1:56" ht="33.75" customHeight="1">
      <c r="A13" s="15" t="s">
        <v>4</v>
      </c>
      <c r="B13" s="3">
        <f>B2/$B$6</f>
        <v>7.0469798657718116E-2</v>
      </c>
      <c r="C13" s="3">
        <f>C2/$C$6</f>
        <v>0.13548387096774195</v>
      </c>
      <c r="D13" s="13">
        <f>D2/$D$6</f>
        <v>0.10361842105263158</v>
      </c>
      <c r="E13" s="24">
        <f>(C13+B13)/2</f>
        <v>0.10297683481273004</v>
      </c>
      <c r="F13" s="86"/>
      <c r="G13" s="86"/>
      <c r="H13" s="30" t="s">
        <v>4</v>
      </c>
      <c r="I13" s="38">
        <f>I2/$I$6</f>
        <v>0.48749999999999999</v>
      </c>
      <c r="J13" s="33">
        <f>J2/$J$6</f>
        <v>9.1954022988505746E-2</v>
      </c>
      <c r="K13" s="33">
        <f>K2/$K$6</f>
        <v>6.9767441860465115E-2</v>
      </c>
      <c r="L13" s="33">
        <f>L2/$L$6</f>
        <v>2.2801302931596091E-2</v>
      </c>
      <c r="M13" s="34">
        <f>M2/$M$6</f>
        <v>0.122568093385214</v>
      </c>
      <c r="N13" s="86"/>
      <c r="O13" s="86"/>
      <c r="P13" s="30" t="s">
        <v>4</v>
      </c>
      <c r="Q13" s="43">
        <f>Q2/$Q$6</f>
        <v>2.3255813953488372E-2</v>
      </c>
      <c r="R13" s="33">
        <f>R2/$R$6</f>
        <v>1.7241379310344827E-2</v>
      </c>
      <c r="S13" s="33">
        <f>S2/$S$6</f>
        <v>6.0810810810810814E-2</v>
      </c>
      <c r="T13" s="33">
        <f>T2/$T$6</f>
        <v>9.4827586206896547E-2</v>
      </c>
      <c r="U13" s="38">
        <f>U2/$U$6</f>
        <v>0.23893805309734514</v>
      </c>
      <c r="V13" s="33">
        <f>V2/$V$6</f>
        <v>0.18055555555555555</v>
      </c>
      <c r="W13" s="34">
        <f>W2/$W$6</f>
        <v>0.10361842105263158</v>
      </c>
      <c r="X13" s="86"/>
      <c r="Y13" s="86"/>
      <c r="Z13" s="86"/>
      <c r="AA13" s="86"/>
      <c r="AB13" s="86"/>
      <c r="AC13" s="40" t="s">
        <v>4</v>
      </c>
      <c r="AD13" s="44">
        <f>AD2/$AD$6</f>
        <v>6.3829787234042548E-2</v>
      </c>
      <c r="AE13" s="44">
        <f>AE2/$AE$6</f>
        <v>9.3167701863354033E-2</v>
      </c>
      <c r="AF13" s="44">
        <f>AF2/$AF$6</f>
        <v>6.0240963855421686E-2</v>
      </c>
      <c r="AG13" s="44">
        <f>AG2/$AG$6</f>
        <v>7.0000000000000007E-2</v>
      </c>
      <c r="AH13" s="44">
        <f>AH2/$AH$6</f>
        <v>6.7961165048543687E-2</v>
      </c>
      <c r="AI13" s="44">
        <f>AI2/$AI$6</f>
        <v>0.10869565217391304</v>
      </c>
      <c r="AJ13" s="243">
        <f>AJ2/$AJ$6</f>
        <v>0.33333333333333331</v>
      </c>
      <c r="AK13" s="44">
        <f>AK2/$AK$6</f>
        <v>0.23529411764705882</v>
      </c>
      <c r="AL13" s="45">
        <f>AL2/$AL$6</f>
        <v>0.10361842105263158</v>
      </c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</row>
    <row r="14" spans="1:56" ht="33.75" customHeight="1">
      <c r="A14" s="15" t="s">
        <v>5</v>
      </c>
      <c r="B14" s="3">
        <f>B3/$B$6</f>
        <v>0.71140939597315433</v>
      </c>
      <c r="C14" s="3">
        <f>C3/$C$6</f>
        <v>0.6225806451612903</v>
      </c>
      <c r="D14" s="13">
        <f>D3/$D$6</f>
        <v>0.66611842105263153</v>
      </c>
      <c r="E14" s="24">
        <f>(C14+B14)/2</f>
        <v>0.66699502056722237</v>
      </c>
      <c r="F14" s="86"/>
      <c r="G14" s="86"/>
      <c r="H14" s="26" t="s">
        <v>5</v>
      </c>
      <c r="I14" s="33">
        <f>I3/$I$6</f>
        <v>0.2</v>
      </c>
      <c r="J14" s="33">
        <f>J3/$J$6</f>
        <v>0.60919540229885061</v>
      </c>
      <c r="K14" s="33">
        <f>K3/$K$6</f>
        <v>0.67441860465116277</v>
      </c>
      <c r="L14" s="33">
        <f>L3/$L$6</f>
        <v>0.80130293159609123</v>
      </c>
      <c r="M14" s="34">
        <f>M3/$M$6</f>
        <v>0.51750972762645919</v>
      </c>
      <c r="N14" s="86"/>
      <c r="O14" s="86"/>
      <c r="P14" s="1" t="s">
        <v>5</v>
      </c>
      <c r="Q14" s="33">
        <f>Q3/$Q$6</f>
        <v>0.88372093023255816</v>
      </c>
      <c r="R14" s="33">
        <f>R3/$R$6</f>
        <v>0.80172413793103448</v>
      </c>
      <c r="S14" s="33">
        <f>S3/$S$6</f>
        <v>0.67567567567567566</v>
      </c>
      <c r="T14" s="33">
        <f>T3/$T$6</f>
        <v>0.67241379310344829</v>
      </c>
      <c r="U14" s="33">
        <f>U3/$U$6</f>
        <v>0.4336283185840708</v>
      </c>
      <c r="V14" s="33">
        <f>V3/$V$6</f>
        <v>0.65277777777777779</v>
      </c>
      <c r="W14" s="34">
        <f>W3/$W$6</f>
        <v>0.66611842105263153</v>
      </c>
      <c r="X14" s="86"/>
      <c r="Y14" s="86"/>
      <c r="Z14" s="86"/>
      <c r="AA14" s="86"/>
      <c r="AB14" s="86"/>
      <c r="AC14" s="40" t="s">
        <v>5</v>
      </c>
      <c r="AD14" s="44">
        <f>AD3/$AD$6</f>
        <v>0.63829787234042556</v>
      </c>
      <c r="AE14" s="44">
        <f>AE3/$AE$6</f>
        <v>0.65838509316770188</v>
      </c>
      <c r="AF14" s="44">
        <f>AF3/$AF$6</f>
        <v>0.6987951807228916</v>
      </c>
      <c r="AG14" s="44">
        <f>AG3/$AG$6</f>
        <v>0.78</v>
      </c>
      <c r="AH14" s="44">
        <f>AH3/$AH$6</f>
        <v>0.73786407766990292</v>
      </c>
      <c r="AI14" s="44">
        <f>AI3/$AI$6</f>
        <v>0.71739130434782605</v>
      </c>
      <c r="AJ14" s="44">
        <f>AJ3/$AJ$6</f>
        <v>0.29411764705882354</v>
      </c>
      <c r="AK14" s="44">
        <f>AK3/$AK$6</f>
        <v>0.52941176470588236</v>
      </c>
      <c r="AL14" s="45">
        <f>AL3/$AL$6</f>
        <v>0.66611842105263153</v>
      </c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</row>
    <row r="15" spans="1:56" ht="33.75" customHeight="1">
      <c r="A15" s="15" t="s">
        <v>6</v>
      </c>
      <c r="B15" s="3">
        <f>B4/$B$6</f>
        <v>0.12751677852348994</v>
      </c>
      <c r="C15" s="3">
        <f>C4/$C$6</f>
        <v>0.13870967741935483</v>
      </c>
      <c r="D15" s="13">
        <f>D4/$D$6</f>
        <v>0.13322368421052633</v>
      </c>
      <c r="E15" s="24">
        <f>(C15+B15)/2</f>
        <v>0.13311322797142239</v>
      </c>
      <c r="F15" s="86"/>
      <c r="G15" s="86"/>
      <c r="H15" s="26" t="s">
        <v>6</v>
      </c>
      <c r="I15" s="33">
        <f>I4/$I$6</f>
        <v>0.28749999999999998</v>
      </c>
      <c r="J15" s="33">
        <f>J4/$J$6</f>
        <v>0.16091954022988506</v>
      </c>
      <c r="K15" s="33">
        <f>K4/$K$6</f>
        <v>0.10852713178294573</v>
      </c>
      <c r="L15" s="33">
        <f>L4/$L$6</f>
        <v>9.4462540716612378E-2</v>
      </c>
      <c r="M15" s="34">
        <f>M4/$M$6</f>
        <v>5.0583657587548639E-2</v>
      </c>
      <c r="N15" s="86"/>
      <c r="O15" s="86"/>
      <c r="P15" s="1" t="s">
        <v>6</v>
      </c>
      <c r="Q15" s="33">
        <f>Q4/$Q$6</f>
        <v>4.6511627906976744E-2</v>
      </c>
      <c r="R15" s="33">
        <f>R4/$R$6</f>
        <v>0.1206896551724138</v>
      </c>
      <c r="S15" s="33">
        <f>S4/$S$6</f>
        <v>0.14189189189189189</v>
      </c>
      <c r="T15" s="33">
        <f>T4/$T$6</f>
        <v>0.12931034482758622</v>
      </c>
      <c r="U15" s="33">
        <f>U4/$U$6</f>
        <v>0.17699115044247787</v>
      </c>
      <c r="V15" s="33">
        <f>V4/$V$6</f>
        <v>0.125</v>
      </c>
      <c r="W15" s="34">
        <f>W4/$W$6</f>
        <v>0.13322368421052633</v>
      </c>
      <c r="X15" s="86"/>
      <c r="Y15" s="86"/>
      <c r="Z15" s="86"/>
      <c r="AA15" s="86"/>
      <c r="AB15" s="86"/>
      <c r="AC15" s="40" t="s">
        <v>6</v>
      </c>
      <c r="AD15" s="44">
        <f>AD4/$AD$6</f>
        <v>0.21276595744680851</v>
      </c>
      <c r="AE15" s="44">
        <f>AE4/$AE$6</f>
        <v>0.14285714285714285</v>
      </c>
      <c r="AF15" s="44">
        <f>AF4/$AF$6</f>
        <v>0.13253012048192772</v>
      </c>
      <c r="AG15" s="44">
        <f>AG4/$AG$6</f>
        <v>0.04</v>
      </c>
      <c r="AH15" s="44">
        <f>AH4/$AH$6</f>
        <v>0.12621359223300971</v>
      </c>
      <c r="AI15" s="44">
        <f>AI4/$AI$6</f>
        <v>2.1739130434782608E-2</v>
      </c>
      <c r="AJ15" s="44">
        <f>AJ4/$AJ$6</f>
        <v>0.31372549019607843</v>
      </c>
      <c r="AK15" s="44">
        <f>AK4/$AK$6</f>
        <v>0.17647058823529413</v>
      </c>
      <c r="AL15" s="45">
        <f>AL4/$AL$6</f>
        <v>0.13322368421052633</v>
      </c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</row>
    <row r="16" spans="1:56" ht="33.75" customHeight="1" thickBot="1">
      <c r="A16" s="16" t="s">
        <v>112</v>
      </c>
      <c r="B16" s="6">
        <f>B5/$B$6</f>
        <v>9.0604026845637578E-2</v>
      </c>
      <c r="C16" s="6">
        <f>C5/$C$6</f>
        <v>0.1032258064516129</v>
      </c>
      <c r="D16" s="14">
        <f>D5/$D$6</f>
        <v>9.7039473684210523E-2</v>
      </c>
      <c r="E16" s="24">
        <f>(C16+B16)/2</f>
        <v>9.6914916648625241E-2</v>
      </c>
      <c r="F16" s="86"/>
      <c r="G16" s="86"/>
      <c r="H16" s="28" t="s">
        <v>7</v>
      </c>
      <c r="I16" s="35">
        <f>I5/$I$6</f>
        <v>2.5000000000000001E-2</v>
      </c>
      <c r="J16" s="35">
        <f>J5/$J$6</f>
        <v>0.13793103448275862</v>
      </c>
      <c r="K16" s="35">
        <f>K5/$K$6</f>
        <v>0.14728682170542637</v>
      </c>
      <c r="L16" s="35">
        <f>L5/$L$6</f>
        <v>8.143322475570032E-2</v>
      </c>
      <c r="M16" s="36">
        <f>M5/$M$6</f>
        <v>0.30933852140077822</v>
      </c>
      <c r="N16" s="86"/>
      <c r="O16" s="86"/>
      <c r="P16" s="39" t="s">
        <v>7</v>
      </c>
      <c r="Q16" s="35">
        <f>Q5/$Q$6</f>
        <v>4.6511627906976744E-2</v>
      </c>
      <c r="R16" s="35">
        <f>R5/$R$6</f>
        <v>6.0344827586206899E-2</v>
      </c>
      <c r="S16" s="35">
        <f>S5/$S$6</f>
        <v>0.12162162162162163</v>
      </c>
      <c r="T16" s="35">
        <f>T5/$T$6</f>
        <v>0.10344827586206896</v>
      </c>
      <c r="U16" s="35">
        <f>U5/$U$6</f>
        <v>0.15044247787610621</v>
      </c>
      <c r="V16" s="35">
        <f>V5/$V$6</f>
        <v>4.1666666666666664E-2</v>
      </c>
      <c r="W16" s="36">
        <f>W5/$W$6</f>
        <v>9.7039473684210523E-2</v>
      </c>
      <c r="X16" s="86"/>
      <c r="Y16" s="86"/>
      <c r="Z16" s="86"/>
      <c r="AA16" s="86"/>
      <c r="AB16" s="86"/>
      <c r="AC16" s="41" t="s">
        <v>7</v>
      </c>
      <c r="AD16" s="51">
        <f>AD5/$AD$6</f>
        <v>8.5106382978723402E-2</v>
      </c>
      <c r="AE16" s="51">
        <f>AE5/$AE$6</f>
        <v>0.10559006211180125</v>
      </c>
      <c r="AF16" s="51">
        <f>AF5/$AF$6</f>
        <v>0.10843373493975904</v>
      </c>
      <c r="AG16" s="51">
        <f>AG5/$AG$6</f>
        <v>0.11</v>
      </c>
      <c r="AH16" s="51">
        <f>AH5/$AH$6</f>
        <v>6.7961165048543687E-2</v>
      </c>
      <c r="AI16" s="51">
        <f>AI5/$AI$6</f>
        <v>0.15217391304347827</v>
      </c>
      <c r="AJ16" s="51">
        <f>AJ5/$AJ$6</f>
        <v>5.8823529411764705E-2</v>
      </c>
      <c r="AK16" s="51">
        <f>AK5/$AK$6</f>
        <v>5.8823529411764705E-2</v>
      </c>
      <c r="AL16" s="52">
        <f>AL5/$AL$6</f>
        <v>9.7039473684210523E-2</v>
      </c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</row>
    <row r="17" spans="1:56" ht="15.75" thickTop="1">
      <c r="A17" s="86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</row>
    <row r="18" spans="1:56">
      <c r="A18" s="86"/>
      <c r="C18" s="86"/>
      <c r="D18" s="86"/>
      <c r="E18" s="86"/>
      <c r="F18" s="86"/>
      <c r="G18" s="25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</row>
    <row r="19" spans="1:56">
      <c r="A19" s="86"/>
      <c r="C19" s="86"/>
      <c r="D19" s="86"/>
      <c r="E19" s="86"/>
      <c r="F19" s="86"/>
      <c r="G19" s="25"/>
      <c r="H19" s="25"/>
      <c r="I19" s="86"/>
      <c r="N19" s="86"/>
      <c r="O19" s="86"/>
      <c r="P19" s="25"/>
      <c r="Q19" s="25"/>
      <c r="R19" s="25"/>
      <c r="S19" s="25"/>
      <c r="T19" s="25"/>
      <c r="U19" s="86"/>
      <c r="V19" s="86"/>
      <c r="W19" s="25"/>
      <c r="Y19" s="86"/>
      <c r="Z19" s="86"/>
      <c r="AA19" s="86"/>
      <c r="AB19" s="86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</row>
    <row r="20" spans="1:56">
      <c r="A20" s="86"/>
      <c r="C20" s="86"/>
      <c r="D20" s="86"/>
      <c r="E20" s="86"/>
      <c r="F20" s="86"/>
      <c r="G20" s="25"/>
      <c r="H20" s="25"/>
      <c r="I20" s="86"/>
      <c r="N20" s="86"/>
      <c r="O20" s="86"/>
      <c r="P20" s="25"/>
      <c r="Q20" s="25"/>
      <c r="R20" s="25"/>
      <c r="S20" s="25"/>
      <c r="T20" s="25"/>
      <c r="U20" s="86"/>
      <c r="V20" s="86"/>
      <c r="W20" s="25"/>
      <c r="Y20" s="86"/>
      <c r="Z20" s="86"/>
      <c r="AA20" s="86"/>
      <c r="AB20" s="86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</row>
    <row r="21" spans="1:56">
      <c r="A21" s="86"/>
      <c r="C21" s="86"/>
      <c r="D21" s="86"/>
      <c r="E21" s="86"/>
      <c r="F21" s="86"/>
      <c r="G21" s="25"/>
      <c r="H21" s="25"/>
      <c r="I21" s="86"/>
      <c r="N21" s="86"/>
      <c r="O21" s="86"/>
      <c r="P21" s="25"/>
      <c r="Q21" s="25"/>
      <c r="R21" s="25"/>
      <c r="S21" s="25"/>
      <c r="T21" s="25"/>
      <c r="U21" s="86"/>
      <c r="V21" s="86"/>
      <c r="W21" s="25"/>
      <c r="Y21" s="86"/>
      <c r="Z21" s="86"/>
      <c r="AA21" s="86"/>
      <c r="AB21" s="86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</row>
    <row r="22" spans="1:56" ht="29.25" customHeight="1">
      <c r="A22" s="86"/>
      <c r="C22" s="86"/>
      <c r="D22" s="86"/>
      <c r="E22" s="86"/>
      <c r="F22" s="86"/>
      <c r="G22" s="25"/>
      <c r="H22" s="25"/>
      <c r="I22" s="86"/>
      <c r="N22" s="86"/>
      <c r="O22" s="86"/>
      <c r="P22" s="25"/>
      <c r="Q22" s="25"/>
      <c r="R22" s="25"/>
      <c r="S22" s="25"/>
      <c r="T22" s="25"/>
      <c r="U22" s="86"/>
      <c r="V22" s="86"/>
      <c r="W22" s="25"/>
      <c r="Y22" s="86"/>
      <c r="Z22" s="86"/>
      <c r="AA22" s="86"/>
      <c r="AB22" s="86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</row>
    <row r="23" spans="1:56" ht="29.25" customHeight="1">
      <c r="A23" s="86"/>
      <c r="C23" s="86"/>
      <c r="D23" s="86"/>
      <c r="E23" s="86"/>
      <c r="F23" s="86"/>
      <c r="G23" s="25"/>
      <c r="H23" s="25"/>
      <c r="I23" s="86"/>
      <c r="N23" s="86"/>
      <c r="O23" s="86"/>
      <c r="P23" s="25"/>
      <c r="Q23" s="25"/>
      <c r="R23" s="25"/>
      <c r="S23" s="25"/>
      <c r="T23" s="25"/>
      <c r="U23" s="86"/>
      <c r="V23" s="86"/>
      <c r="W23" s="25"/>
      <c r="Y23" s="86"/>
      <c r="Z23" s="86"/>
      <c r="AA23" s="86"/>
      <c r="AB23" s="86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</row>
    <row r="24" spans="1:56" ht="29.25" customHeight="1">
      <c r="A24" s="86"/>
      <c r="B24" s="86"/>
      <c r="C24" s="86"/>
      <c r="D24" s="86"/>
      <c r="E24" s="86"/>
      <c r="F24" s="86"/>
      <c r="G24" s="86"/>
      <c r="N24" s="86"/>
      <c r="O24" s="86"/>
      <c r="P24" s="25"/>
      <c r="Q24" s="25"/>
      <c r="R24" s="25"/>
      <c r="S24" s="25"/>
      <c r="T24" s="25"/>
      <c r="U24" s="86"/>
      <c r="V24" s="86"/>
      <c r="W24" s="25"/>
      <c r="Y24" s="86"/>
      <c r="Z24" s="86"/>
      <c r="AA24" s="86"/>
      <c r="AB24" s="86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</row>
    <row r="25" spans="1:56" ht="29.25" customHeight="1">
      <c r="A25" s="86"/>
      <c r="B25" s="86"/>
      <c r="C25" s="86"/>
      <c r="D25" s="86"/>
      <c r="E25" s="86"/>
      <c r="F25" s="86"/>
      <c r="G25" s="86"/>
      <c r="N25" s="86"/>
      <c r="O25" s="86"/>
      <c r="V25" s="86"/>
      <c r="W25" s="86"/>
      <c r="X25" s="86"/>
      <c r="Y25" s="86"/>
      <c r="Z25" s="86"/>
      <c r="AA25" s="86"/>
      <c r="AB25" s="86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</row>
    <row r="26" spans="1:56" ht="29.25" customHeight="1">
      <c r="A26" s="86"/>
      <c r="B26" s="86"/>
      <c r="C26" s="86"/>
      <c r="D26" s="86"/>
      <c r="E26" s="86"/>
      <c r="F26" s="86"/>
      <c r="G26" s="86"/>
      <c r="N26" s="86"/>
      <c r="O26" s="86"/>
      <c r="V26" s="86"/>
      <c r="W26" s="86"/>
      <c r="X26" s="86"/>
      <c r="Y26" s="86"/>
      <c r="Z26" s="86"/>
      <c r="AA26" s="86"/>
      <c r="AB26" s="86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</row>
    <row r="27" spans="1:56" ht="29.25" customHeight="1">
      <c r="A27" s="86"/>
      <c r="B27" s="86"/>
      <c r="C27" s="86"/>
      <c r="D27" s="86"/>
      <c r="E27" s="86"/>
      <c r="F27" s="86"/>
      <c r="G27" s="86"/>
      <c r="N27" s="86"/>
      <c r="O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</row>
    <row r="28" spans="1:56" ht="29.25" customHeight="1">
      <c r="A28" s="86"/>
      <c r="B28" s="86"/>
      <c r="C28" s="86"/>
      <c r="D28" s="86"/>
      <c r="E28" s="86"/>
      <c r="F28" s="86"/>
      <c r="G28" s="86"/>
      <c r="N28" s="86"/>
      <c r="O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</row>
    <row r="29" spans="1:56">
      <c r="A29" s="86"/>
      <c r="B29" s="86"/>
      <c r="C29" s="86"/>
      <c r="D29" s="86"/>
      <c r="E29" s="86"/>
      <c r="F29" s="86"/>
      <c r="G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</row>
    <row r="30" spans="1:56">
      <c r="A30" s="86"/>
      <c r="B30" s="86"/>
      <c r="C30" s="86"/>
      <c r="D30" s="86"/>
      <c r="E30" s="86"/>
      <c r="F30" s="86"/>
      <c r="G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</row>
    <row r="31" spans="1:56">
      <c r="A31" s="86"/>
      <c r="B31" s="86"/>
      <c r="C31" s="86"/>
      <c r="D31" s="86"/>
      <c r="E31" s="86"/>
      <c r="F31" s="86"/>
      <c r="G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</row>
    <row r="32" spans="1:56">
      <c r="A32" s="87"/>
      <c r="B32" s="87"/>
      <c r="C32" s="87"/>
      <c r="D32" s="87"/>
      <c r="E32" s="87"/>
      <c r="F32" s="87"/>
      <c r="G32" s="87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</row>
    <row r="33" spans="1:56">
      <c r="A33" s="87" t="s">
        <v>19</v>
      </c>
      <c r="B33" s="87" t="s">
        <v>1</v>
      </c>
      <c r="C33" s="87" t="s">
        <v>12</v>
      </c>
      <c r="D33" s="87" t="s">
        <v>13</v>
      </c>
      <c r="E33" s="87" t="s">
        <v>14</v>
      </c>
      <c r="F33" s="87" t="s">
        <v>15</v>
      </c>
      <c r="G33" s="87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</row>
    <row r="34" spans="1:56">
      <c r="A34" s="87" t="s">
        <v>118</v>
      </c>
      <c r="B34" s="87">
        <v>17</v>
      </c>
      <c r="C34" s="87">
        <v>2</v>
      </c>
      <c r="D34" s="87">
        <v>11</v>
      </c>
      <c r="E34" s="87">
        <v>4</v>
      </c>
      <c r="F34" s="87">
        <v>0</v>
      </c>
      <c r="G34" s="87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</row>
    <row r="35" spans="1:56">
      <c r="A35" s="87" t="s">
        <v>119</v>
      </c>
      <c r="B35" s="87">
        <v>79</v>
      </c>
      <c r="C35" s="87">
        <v>2</v>
      </c>
      <c r="D35" s="87">
        <v>68</v>
      </c>
      <c r="E35" s="87">
        <v>8</v>
      </c>
      <c r="F35" s="87">
        <v>1</v>
      </c>
      <c r="G35" s="87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</row>
    <row r="36" spans="1:56">
      <c r="A36" s="87" t="s">
        <v>21</v>
      </c>
      <c r="B36" s="87">
        <v>199</v>
      </c>
      <c r="C36" s="87">
        <v>8</v>
      </c>
      <c r="D36" s="87">
        <v>154</v>
      </c>
      <c r="E36" s="87">
        <v>25</v>
      </c>
      <c r="F36" s="87">
        <v>12</v>
      </c>
      <c r="G36" s="87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</row>
    <row r="37" spans="1:56">
      <c r="A37" s="87" t="s">
        <v>117</v>
      </c>
      <c r="B37" s="87">
        <v>111</v>
      </c>
      <c r="C37" s="87">
        <v>8</v>
      </c>
      <c r="D37" s="87">
        <v>69</v>
      </c>
      <c r="E37" s="87">
        <v>24</v>
      </c>
      <c r="F37" s="87">
        <v>10</v>
      </c>
      <c r="G37" s="87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</row>
    <row r="38" spans="1:56">
      <c r="A38" s="87" t="s">
        <v>23</v>
      </c>
      <c r="B38" s="87">
        <v>108</v>
      </c>
      <c r="C38" s="87">
        <v>11</v>
      </c>
      <c r="D38" s="87">
        <v>68</v>
      </c>
      <c r="E38" s="87">
        <v>9</v>
      </c>
      <c r="F38" s="87">
        <v>20</v>
      </c>
      <c r="G38" s="87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</row>
    <row r="39" spans="1:56">
      <c r="A39" s="87" t="s">
        <v>22</v>
      </c>
      <c r="B39" s="87">
        <v>62</v>
      </c>
      <c r="C39" s="87">
        <v>15</v>
      </c>
      <c r="D39" s="87">
        <v>29</v>
      </c>
      <c r="E39" s="87">
        <v>6</v>
      </c>
      <c r="F39" s="87">
        <v>12</v>
      </c>
      <c r="G39" s="87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</row>
    <row r="40" spans="1:56">
      <c r="A40" s="87" t="s">
        <v>116</v>
      </c>
      <c r="B40" s="87">
        <v>16</v>
      </c>
      <c r="C40" s="87">
        <v>7</v>
      </c>
      <c r="D40" s="87">
        <v>4</v>
      </c>
      <c r="E40" s="87">
        <v>3</v>
      </c>
      <c r="F40" s="87">
        <v>2</v>
      </c>
      <c r="G40" s="87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</row>
    <row r="41" spans="1:56">
      <c r="A41" s="87" t="s">
        <v>115</v>
      </c>
      <c r="B41" s="87">
        <v>11</v>
      </c>
      <c r="C41" s="87">
        <v>8</v>
      </c>
      <c r="D41" s="87">
        <v>1</v>
      </c>
      <c r="E41" s="87">
        <v>2</v>
      </c>
      <c r="F41" s="87">
        <v>0</v>
      </c>
      <c r="G41" s="87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</row>
    <row r="42" spans="1:56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</row>
    <row r="43" spans="1:56" ht="15.75" thickBot="1">
      <c r="A43" s="292" t="s">
        <v>93</v>
      </c>
      <c r="B43" s="292"/>
      <c r="C43" s="292"/>
      <c r="D43" s="292"/>
      <c r="E43" s="292"/>
      <c r="F43" s="292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</row>
    <row r="44" spans="1:56" ht="60.75" thickTop="1">
      <c r="A44" s="7" t="s">
        <v>19</v>
      </c>
      <c r="B44" s="8" t="s">
        <v>9</v>
      </c>
      <c r="C44" s="9" t="s">
        <v>27</v>
      </c>
      <c r="D44" s="9" t="s">
        <v>24</v>
      </c>
      <c r="E44" s="9" t="s">
        <v>25</v>
      </c>
      <c r="F44" s="10" t="s">
        <v>26</v>
      </c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</row>
    <row r="45" spans="1:56">
      <c r="A45" s="1" t="s">
        <v>118</v>
      </c>
      <c r="B45" s="5">
        <v>17</v>
      </c>
      <c r="C45" s="4">
        <f>C34/B34</f>
        <v>0.11764705882352941</v>
      </c>
      <c r="D45" s="4">
        <f>D34/B34</f>
        <v>0.6470588235294118</v>
      </c>
      <c r="E45" s="4">
        <f t="shared" ref="E45:E50" si="9">E34/B34</f>
        <v>0.23529411764705882</v>
      </c>
      <c r="F45" s="11">
        <f t="shared" ref="F45:F50" si="10">F34/B34</f>
        <v>0</v>
      </c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</row>
    <row r="46" spans="1:56">
      <c r="A46" s="1" t="s">
        <v>119</v>
      </c>
      <c r="B46" s="5">
        <v>79</v>
      </c>
      <c r="C46" s="4">
        <f t="shared" ref="C46:C50" si="11">C35/B35</f>
        <v>2.5316455696202531E-2</v>
      </c>
      <c r="D46" s="4">
        <f t="shared" ref="D46:D50" si="12">D35/B35</f>
        <v>0.86075949367088611</v>
      </c>
      <c r="E46" s="4">
        <f t="shared" si="9"/>
        <v>0.10126582278481013</v>
      </c>
      <c r="F46" s="11">
        <f t="shared" si="10"/>
        <v>1.2658227848101266E-2</v>
      </c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</row>
    <row r="47" spans="1:56">
      <c r="A47" s="1" t="s">
        <v>21</v>
      </c>
      <c r="B47" s="5">
        <v>199</v>
      </c>
      <c r="C47" s="122">
        <f t="shared" si="11"/>
        <v>4.0201005025125629E-2</v>
      </c>
      <c r="D47" s="4">
        <f t="shared" si="12"/>
        <v>0.77386934673366836</v>
      </c>
      <c r="E47" s="4">
        <f t="shared" si="9"/>
        <v>0.12562814070351758</v>
      </c>
      <c r="F47" s="11">
        <f t="shared" si="10"/>
        <v>6.030150753768844E-2</v>
      </c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</row>
    <row r="48" spans="1:56">
      <c r="A48" s="1" t="s">
        <v>117</v>
      </c>
      <c r="B48" s="5">
        <v>111</v>
      </c>
      <c r="C48" s="4">
        <f t="shared" si="11"/>
        <v>7.2072072072072071E-2</v>
      </c>
      <c r="D48" s="4">
        <f t="shared" si="12"/>
        <v>0.6216216216216216</v>
      </c>
      <c r="E48" s="4">
        <f t="shared" si="9"/>
        <v>0.21621621621621623</v>
      </c>
      <c r="F48" s="11">
        <f t="shared" si="10"/>
        <v>9.0090090090090086E-2</v>
      </c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</row>
    <row r="49" spans="1:56">
      <c r="A49" s="1" t="s">
        <v>23</v>
      </c>
      <c r="B49" s="5">
        <v>108</v>
      </c>
      <c r="C49" s="4">
        <f t="shared" si="11"/>
        <v>0.10185185185185185</v>
      </c>
      <c r="D49" s="4">
        <f t="shared" si="12"/>
        <v>0.62962962962962965</v>
      </c>
      <c r="E49" s="4">
        <f t="shared" si="9"/>
        <v>8.3333333333333329E-2</v>
      </c>
      <c r="F49" s="11">
        <f t="shared" si="10"/>
        <v>0.18518518518518517</v>
      </c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</row>
    <row r="50" spans="1:56">
      <c r="A50" s="1" t="s">
        <v>22</v>
      </c>
      <c r="B50" s="5">
        <v>62</v>
      </c>
      <c r="C50" s="4">
        <f t="shared" si="11"/>
        <v>0.24193548387096775</v>
      </c>
      <c r="D50" s="4">
        <f t="shared" si="12"/>
        <v>0.46774193548387094</v>
      </c>
      <c r="E50" s="4">
        <f t="shared" si="9"/>
        <v>9.6774193548387094E-2</v>
      </c>
      <c r="F50" s="11">
        <f t="shared" si="10"/>
        <v>0.19354838709677419</v>
      </c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</row>
    <row r="51" spans="1:56" s="25" customFormat="1">
      <c r="A51" s="123" t="s">
        <v>116</v>
      </c>
      <c r="B51" s="124">
        <v>16</v>
      </c>
      <c r="C51" s="4">
        <f t="shared" ref="C51" si="13">C40/B40</f>
        <v>0.4375</v>
      </c>
      <c r="D51" s="4">
        <f t="shared" ref="D51" si="14">D40/B40</f>
        <v>0.25</v>
      </c>
      <c r="E51" s="4">
        <f t="shared" ref="E51" si="15">E40/B40</f>
        <v>0.1875</v>
      </c>
      <c r="F51" s="11">
        <f t="shared" ref="F51" si="16">F40/B40</f>
        <v>0.125</v>
      </c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</row>
    <row r="52" spans="1:56" ht="15.75" thickBot="1">
      <c r="A52" s="39" t="s">
        <v>115</v>
      </c>
      <c r="B52" s="93">
        <v>11</v>
      </c>
      <c r="C52" s="94">
        <f>C41/B41</f>
        <v>0.72727272727272729</v>
      </c>
      <c r="D52" s="94">
        <f>D41/B41</f>
        <v>9.0909090909090912E-2</v>
      </c>
      <c r="E52" s="94">
        <f>E41/B41</f>
        <v>0.18181818181818182</v>
      </c>
      <c r="F52" s="95">
        <f>F41/B41</f>
        <v>0</v>
      </c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</row>
    <row r="53" spans="1:56" ht="15.75" thickTop="1">
      <c r="A53" s="92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</row>
    <row r="54" spans="1:56">
      <c r="A54" s="87"/>
      <c r="B54" s="87"/>
      <c r="C54" s="87"/>
      <c r="D54" s="87"/>
      <c r="E54" s="87"/>
      <c r="F54" s="87"/>
      <c r="G54" s="87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</row>
    <row r="55" spans="1:56">
      <c r="A55" s="87"/>
      <c r="B55" s="87"/>
      <c r="C55" s="87"/>
      <c r="D55" s="87"/>
      <c r="E55" s="87"/>
      <c r="F55" s="87"/>
      <c r="G55" s="87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</row>
    <row r="56" spans="1:56">
      <c r="A56" s="87"/>
      <c r="B56" s="87"/>
      <c r="C56" s="87"/>
      <c r="D56" s="87"/>
      <c r="E56" s="87"/>
      <c r="F56" s="87"/>
      <c r="G56" s="87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</row>
    <row r="57" spans="1:56">
      <c r="A57" s="87"/>
      <c r="B57" s="87"/>
      <c r="C57" s="87"/>
      <c r="D57" s="87"/>
      <c r="E57" s="87"/>
      <c r="F57" s="87"/>
      <c r="G57" s="87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</row>
    <row r="58" spans="1:56">
      <c r="A58" s="87" t="s">
        <v>114</v>
      </c>
      <c r="B58" s="87" t="s">
        <v>126</v>
      </c>
      <c r="C58" s="87" t="s">
        <v>127</v>
      </c>
      <c r="D58" s="87" t="s">
        <v>128</v>
      </c>
      <c r="E58" s="87" t="s">
        <v>129</v>
      </c>
      <c r="F58" s="87" t="s">
        <v>130</v>
      </c>
      <c r="G58" s="87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</row>
    <row r="59" spans="1:56">
      <c r="A59" s="87" t="s">
        <v>110</v>
      </c>
      <c r="B59" s="87">
        <v>6</v>
      </c>
      <c r="C59" s="87">
        <v>11</v>
      </c>
      <c r="D59" s="87">
        <v>2</v>
      </c>
      <c r="E59" s="87">
        <v>2</v>
      </c>
      <c r="F59" s="87">
        <v>42</v>
      </c>
      <c r="G59" s="87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</row>
    <row r="60" spans="1:56">
      <c r="A60" s="87" t="s">
        <v>111</v>
      </c>
      <c r="B60" s="87">
        <v>36</v>
      </c>
      <c r="C60" s="87">
        <v>13</v>
      </c>
      <c r="D60" s="87">
        <v>6</v>
      </c>
      <c r="E60" s="87">
        <v>63</v>
      </c>
      <c r="F60" s="87">
        <v>286</v>
      </c>
      <c r="G60" s="87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</row>
    <row r="61" spans="1:56">
      <c r="A61" s="87" t="s">
        <v>6</v>
      </c>
      <c r="B61" s="87">
        <v>16</v>
      </c>
      <c r="C61" s="87">
        <v>4</v>
      </c>
      <c r="D61" s="87">
        <v>0</v>
      </c>
      <c r="E61" s="87">
        <v>6</v>
      </c>
      <c r="F61" s="87">
        <v>55</v>
      </c>
      <c r="G61" s="87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</row>
    <row r="62" spans="1:56">
      <c r="A62" s="87" t="s">
        <v>112</v>
      </c>
      <c r="B62" s="87">
        <v>4</v>
      </c>
      <c r="C62" s="87">
        <v>1</v>
      </c>
      <c r="D62" s="87">
        <v>3</v>
      </c>
      <c r="E62" s="87">
        <v>5</v>
      </c>
      <c r="F62" s="87">
        <v>46</v>
      </c>
      <c r="G62" s="87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</row>
    <row r="63" spans="1:56">
      <c r="A63" s="87" t="s">
        <v>113</v>
      </c>
      <c r="B63" s="87">
        <v>0</v>
      </c>
      <c r="C63" s="87">
        <v>0</v>
      </c>
      <c r="D63" s="87">
        <v>0</v>
      </c>
      <c r="E63" s="87">
        <v>0</v>
      </c>
      <c r="F63" s="87">
        <v>4</v>
      </c>
      <c r="G63" s="87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</row>
    <row r="64" spans="1:56">
      <c r="A64" s="87"/>
      <c r="B64" s="87"/>
      <c r="C64" s="87"/>
      <c r="D64" s="87"/>
      <c r="E64" s="87"/>
      <c r="F64" s="87"/>
      <c r="G64" s="87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</row>
    <row r="65" spans="1:56">
      <c r="A65" s="87"/>
      <c r="B65" s="87"/>
      <c r="C65" s="87"/>
      <c r="D65" s="87"/>
      <c r="E65" s="87"/>
      <c r="F65" s="87"/>
      <c r="G65" s="87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</row>
    <row r="66" spans="1:56">
      <c r="A66" s="87"/>
      <c r="B66" s="87"/>
      <c r="C66" s="87"/>
      <c r="D66" s="87"/>
      <c r="E66" s="87"/>
      <c r="F66" s="87"/>
      <c r="G66" s="87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</row>
    <row r="67" spans="1:56">
      <c r="A67" s="87"/>
      <c r="B67" s="87"/>
      <c r="C67" s="87"/>
      <c r="D67" s="87"/>
      <c r="E67" s="87"/>
      <c r="F67" s="87"/>
      <c r="G67" s="87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</row>
    <row r="68" spans="1:56">
      <c r="A68" s="87"/>
      <c r="B68" s="87"/>
      <c r="C68" s="87"/>
      <c r="D68" s="87"/>
      <c r="E68" s="87"/>
      <c r="F68" s="87"/>
      <c r="G68" s="87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</row>
    <row r="69" spans="1:56">
      <c r="A69" s="87"/>
      <c r="B69" s="87" t="s">
        <v>126</v>
      </c>
      <c r="C69" s="87" t="s">
        <v>127</v>
      </c>
      <c r="D69" s="87" t="s">
        <v>128</v>
      </c>
      <c r="E69" s="87" t="s">
        <v>129</v>
      </c>
      <c r="F69" s="87" t="s">
        <v>130</v>
      </c>
      <c r="G69" s="87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</row>
    <row r="70" spans="1:56">
      <c r="A70" s="87" t="s">
        <v>110</v>
      </c>
      <c r="B70" s="87">
        <v>6</v>
      </c>
      <c r="C70" s="87">
        <v>11</v>
      </c>
      <c r="D70" s="87">
        <v>2</v>
      </c>
      <c r="E70" s="87">
        <v>2</v>
      </c>
      <c r="F70" s="87">
        <v>42</v>
      </c>
      <c r="G70" s="87"/>
      <c r="T70" s="86"/>
      <c r="U70" s="86"/>
      <c r="V70" s="86"/>
      <c r="W70" s="86"/>
      <c r="X70" s="86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</row>
    <row r="71" spans="1:56">
      <c r="A71" s="87" t="s">
        <v>111</v>
      </c>
      <c r="B71" s="87">
        <v>36</v>
      </c>
      <c r="C71" s="87">
        <v>13</v>
      </c>
      <c r="D71" s="87">
        <v>6</v>
      </c>
      <c r="E71" s="87">
        <v>63</v>
      </c>
      <c r="F71" s="87">
        <v>286</v>
      </c>
      <c r="G71" s="87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</row>
    <row r="72" spans="1:56">
      <c r="A72" s="87" t="s">
        <v>6</v>
      </c>
      <c r="B72" s="87">
        <v>16</v>
      </c>
      <c r="C72" s="87">
        <v>4</v>
      </c>
      <c r="D72" s="87">
        <v>0</v>
      </c>
      <c r="E72" s="87">
        <v>6</v>
      </c>
      <c r="F72" s="87">
        <v>55</v>
      </c>
      <c r="G72" s="87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</row>
    <row r="73" spans="1:56">
      <c r="A73" s="87" t="s">
        <v>112</v>
      </c>
      <c r="B73" s="87">
        <v>4</v>
      </c>
      <c r="C73" s="87">
        <v>1</v>
      </c>
      <c r="D73" s="87">
        <v>3</v>
      </c>
      <c r="E73" s="87">
        <v>5</v>
      </c>
      <c r="F73" s="87">
        <v>46</v>
      </c>
      <c r="G73" s="87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</row>
    <row r="74" spans="1:56">
      <c r="A74" s="87" t="s">
        <v>28</v>
      </c>
      <c r="B74" s="87">
        <f>SUM(B70:B73)</f>
        <v>62</v>
      </c>
      <c r="C74" s="87">
        <f t="shared" ref="C74:F74" si="17">SUM(C70:C73)</f>
        <v>29</v>
      </c>
      <c r="D74" s="87">
        <f t="shared" si="17"/>
        <v>11</v>
      </c>
      <c r="E74" s="87">
        <f t="shared" si="17"/>
        <v>76</v>
      </c>
      <c r="F74" s="87">
        <f t="shared" si="17"/>
        <v>429</v>
      </c>
      <c r="G74" s="87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</row>
    <row r="75" spans="1:56">
      <c r="A75" s="87"/>
      <c r="B75" s="87"/>
      <c r="C75" s="87"/>
      <c r="D75" s="87"/>
      <c r="E75" s="87"/>
      <c r="F75" s="87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</row>
    <row r="76" spans="1:56">
      <c r="A76" s="86"/>
      <c r="B76" s="86"/>
      <c r="C76" s="86"/>
      <c r="D76" s="86"/>
      <c r="E76" s="86"/>
      <c r="F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</row>
    <row r="77" spans="1:56" ht="15.75" thickBot="1">
      <c r="A77" s="293" t="s">
        <v>136</v>
      </c>
      <c r="B77" s="293"/>
      <c r="C77" s="293"/>
      <c r="D77" s="293"/>
      <c r="E77" s="293"/>
      <c r="F77" s="293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</row>
    <row r="78" spans="1:56" ht="37.5" customHeight="1" thickTop="1">
      <c r="A78" s="29" t="s">
        <v>0</v>
      </c>
      <c r="B78" s="139" t="s">
        <v>131</v>
      </c>
      <c r="C78" s="139" t="s">
        <v>132</v>
      </c>
      <c r="D78" s="139" t="s">
        <v>133</v>
      </c>
      <c r="E78" s="139" t="s">
        <v>134</v>
      </c>
      <c r="F78" s="133" t="s">
        <v>135</v>
      </c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</row>
    <row r="79" spans="1:56">
      <c r="A79" s="27" t="s">
        <v>31</v>
      </c>
      <c r="B79" s="19">
        <f t="shared" ref="B79:F79" si="18">B74</f>
        <v>62</v>
      </c>
      <c r="C79" s="19">
        <f t="shared" si="18"/>
        <v>29</v>
      </c>
      <c r="D79" s="19">
        <f t="shared" si="18"/>
        <v>11</v>
      </c>
      <c r="E79" s="19">
        <f t="shared" si="18"/>
        <v>76</v>
      </c>
      <c r="F79" s="20">
        <f t="shared" si="18"/>
        <v>429</v>
      </c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</row>
    <row r="80" spans="1:56">
      <c r="A80" s="27" t="s">
        <v>10</v>
      </c>
      <c r="B80" s="31">
        <f>SUM(B81:B84)</f>
        <v>1</v>
      </c>
      <c r="C80" s="31">
        <f>SUM(C81:C84)</f>
        <v>0.99999999999999989</v>
      </c>
      <c r="D80" s="31">
        <f>SUM(D81:D84)</f>
        <v>1</v>
      </c>
      <c r="E80" s="31">
        <f>SUM(E81:E84)</f>
        <v>1</v>
      </c>
      <c r="F80" s="32">
        <f>SUM(F81:F84)</f>
        <v>1</v>
      </c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</row>
    <row r="81" spans="1:56" ht="30">
      <c r="A81" s="30" t="s">
        <v>4</v>
      </c>
      <c r="B81" s="125">
        <f>B70/B$74</f>
        <v>9.6774193548387094E-2</v>
      </c>
      <c r="C81" s="125">
        <f t="shared" ref="C81:F81" si="19">C70/C$74</f>
        <v>0.37931034482758619</v>
      </c>
      <c r="D81" s="125">
        <f t="shared" si="19"/>
        <v>0.18181818181818182</v>
      </c>
      <c r="E81" s="125">
        <f t="shared" si="19"/>
        <v>2.6315789473684209E-2</v>
      </c>
      <c r="F81" s="244">
        <f t="shared" si="19"/>
        <v>9.7902097902097904E-2</v>
      </c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86"/>
      <c r="BD81" s="86"/>
    </row>
    <row r="82" spans="1:56">
      <c r="A82" s="26" t="s">
        <v>5</v>
      </c>
      <c r="B82" s="125">
        <f t="shared" ref="B82:F82" si="20">B71/B$74</f>
        <v>0.58064516129032262</v>
      </c>
      <c r="C82" s="125">
        <f t="shared" si="20"/>
        <v>0.44827586206896552</v>
      </c>
      <c r="D82" s="125">
        <f t="shared" si="20"/>
        <v>0.54545454545454541</v>
      </c>
      <c r="E82" s="125">
        <f t="shared" si="20"/>
        <v>0.82894736842105265</v>
      </c>
      <c r="F82" s="245">
        <f t="shared" si="20"/>
        <v>0.66666666666666663</v>
      </c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</row>
    <row r="83" spans="1:56">
      <c r="A83" s="26" t="s">
        <v>6</v>
      </c>
      <c r="B83" s="125">
        <f t="shared" ref="B83:F83" si="21">B72/B$74</f>
        <v>0.25806451612903225</v>
      </c>
      <c r="C83" s="125">
        <f t="shared" si="21"/>
        <v>0.13793103448275862</v>
      </c>
      <c r="D83" s="125">
        <f t="shared" si="21"/>
        <v>0</v>
      </c>
      <c r="E83" s="125">
        <f t="shared" si="21"/>
        <v>7.8947368421052627E-2</v>
      </c>
      <c r="F83" s="245">
        <f t="shared" si="21"/>
        <v>0.12820512820512819</v>
      </c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</row>
    <row r="84" spans="1:56" ht="15.75" thickBot="1">
      <c r="A84" s="28" t="s">
        <v>7</v>
      </c>
      <c r="B84" s="246">
        <f t="shared" ref="B84:F84" si="22">B73/B$74</f>
        <v>6.4516129032258063E-2</v>
      </c>
      <c r="C84" s="246">
        <f t="shared" si="22"/>
        <v>3.4482758620689655E-2</v>
      </c>
      <c r="D84" s="246">
        <f t="shared" si="22"/>
        <v>0.27272727272727271</v>
      </c>
      <c r="E84" s="246">
        <f t="shared" si="22"/>
        <v>6.5789473684210523E-2</v>
      </c>
      <c r="F84" s="247">
        <f t="shared" si="22"/>
        <v>0.10722610722610723</v>
      </c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</row>
    <row r="85" spans="1:56" ht="15.75" thickTop="1"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86"/>
      <c r="BC85" s="86"/>
      <c r="BD85" s="86"/>
    </row>
    <row r="86" spans="1:56">
      <c r="A86" s="87"/>
      <c r="B86" s="87"/>
      <c r="C86" s="87"/>
      <c r="D86" s="87"/>
      <c r="E86" s="87"/>
      <c r="F86" s="87"/>
      <c r="G86" s="87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86"/>
      <c r="BC86" s="86"/>
      <c r="BD86" s="86"/>
    </row>
    <row r="87" spans="1:56">
      <c r="A87" s="87"/>
      <c r="B87" s="87"/>
      <c r="C87" s="87"/>
      <c r="D87" s="87"/>
      <c r="E87" s="87"/>
      <c r="F87" s="87"/>
      <c r="G87" s="87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86"/>
      <c r="BC87" s="86"/>
      <c r="BD87" s="86"/>
    </row>
    <row r="88" spans="1:56">
      <c r="A88" s="87"/>
      <c r="B88" s="87"/>
      <c r="C88" s="87"/>
      <c r="D88" s="87"/>
      <c r="E88" s="87"/>
      <c r="F88" s="87"/>
      <c r="G88" s="87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</row>
    <row r="89" spans="1:56">
      <c r="A89" s="87" t="s">
        <v>114</v>
      </c>
      <c r="B89" s="87" t="s">
        <v>126</v>
      </c>
      <c r="C89" s="87" t="s">
        <v>127</v>
      </c>
      <c r="D89" s="87" t="s">
        <v>128</v>
      </c>
      <c r="E89" s="87" t="s">
        <v>129</v>
      </c>
      <c r="F89" s="87" t="s">
        <v>130</v>
      </c>
      <c r="G89" s="87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86"/>
      <c r="BD89" s="86"/>
    </row>
    <row r="90" spans="1:56">
      <c r="A90" s="87" t="s">
        <v>110</v>
      </c>
      <c r="B90" s="87">
        <v>11</v>
      </c>
      <c r="C90" s="87">
        <v>7</v>
      </c>
      <c r="D90" s="87">
        <v>0</v>
      </c>
      <c r="E90" s="87">
        <v>1</v>
      </c>
      <c r="F90" s="87">
        <v>22</v>
      </c>
      <c r="G90" s="87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</row>
    <row r="91" spans="1:56">
      <c r="A91" s="87" t="s">
        <v>111</v>
      </c>
      <c r="B91" s="87">
        <v>73</v>
      </c>
      <c r="C91" s="87">
        <v>64</v>
      </c>
      <c r="D91" s="87">
        <v>2</v>
      </c>
      <c r="E91" s="87">
        <v>23</v>
      </c>
      <c r="F91" s="87">
        <v>117</v>
      </c>
      <c r="G91" s="87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</row>
    <row r="92" spans="1:56">
      <c r="A92" s="87" t="s">
        <v>6</v>
      </c>
      <c r="B92" s="87">
        <v>13</v>
      </c>
      <c r="C92" s="87">
        <v>12</v>
      </c>
      <c r="D92" s="87">
        <v>1</v>
      </c>
      <c r="E92" s="87">
        <v>5</v>
      </c>
      <c r="F92" s="87">
        <v>22</v>
      </c>
      <c r="G92" s="87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</row>
    <row r="93" spans="1:56">
      <c r="A93" s="87" t="s">
        <v>112</v>
      </c>
      <c r="B93" s="87">
        <v>9</v>
      </c>
      <c r="C93" s="87">
        <v>20</v>
      </c>
      <c r="D93" s="87">
        <v>1</v>
      </c>
      <c r="E93" s="87">
        <v>4</v>
      </c>
      <c r="F93" s="87">
        <v>12</v>
      </c>
      <c r="G93" s="87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</row>
    <row r="94" spans="1:56">
      <c r="A94" s="87" t="s">
        <v>28</v>
      </c>
      <c r="B94" s="87">
        <f>SUM(B90:B93)</f>
        <v>106</v>
      </c>
      <c r="C94" s="87">
        <f t="shared" ref="C94:F94" si="23">SUM(C90:C93)</f>
        <v>103</v>
      </c>
      <c r="D94" s="87">
        <f t="shared" si="23"/>
        <v>4</v>
      </c>
      <c r="E94" s="87">
        <f t="shared" si="23"/>
        <v>33</v>
      </c>
      <c r="F94" s="87">
        <f t="shared" si="23"/>
        <v>173</v>
      </c>
      <c r="G94" s="87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</row>
    <row r="95" spans="1:56">
      <c r="A95" s="87"/>
      <c r="B95" s="87"/>
      <c r="C95" s="87"/>
      <c r="D95" s="87"/>
      <c r="E95" s="87"/>
      <c r="F95" s="87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</row>
    <row r="96" spans="1:56">
      <c r="A96" s="86"/>
      <c r="B96" s="86"/>
      <c r="C96" s="86"/>
      <c r="D96" s="86"/>
      <c r="E96" s="86"/>
      <c r="F96" s="86"/>
      <c r="AO96" s="86"/>
      <c r="AP96" s="86"/>
      <c r="AQ96" s="86"/>
      <c r="AR96" s="86"/>
      <c r="AS96" s="86"/>
      <c r="AT96" s="86"/>
      <c r="AU96" s="86"/>
      <c r="AV96" s="86"/>
      <c r="AW96" s="86"/>
      <c r="AX96" s="86"/>
      <c r="AY96" s="86"/>
      <c r="AZ96" s="86"/>
      <c r="BA96" s="86"/>
      <c r="BB96" s="86"/>
      <c r="BC96" s="86"/>
      <c r="BD96" s="86"/>
    </row>
    <row r="97" spans="1:56" ht="15.75" thickBot="1">
      <c r="A97" s="293" t="s">
        <v>137</v>
      </c>
      <c r="B97" s="293"/>
      <c r="C97" s="293"/>
      <c r="D97" s="293"/>
      <c r="E97" s="293"/>
      <c r="F97" s="293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</row>
    <row r="98" spans="1:56" ht="90.75" thickTop="1">
      <c r="A98" s="29" t="s">
        <v>0</v>
      </c>
      <c r="B98" s="9" t="s">
        <v>131</v>
      </c>
      <c r="C98" s="9" t="s">
        <v>132</v>
      </c>
      <c r="D98" s="9" t="s">
        <v>133</v>
      </c>
      <c r="E98" s="9" t="s">
        <v>134</v>
      </c>
      <c r="F98" s="10" t="s">
        <v>135</v>
      </c>
      <c r="AO98" s="86"/>
      <c r="AP98" s="86"/>
      <c r="AQ98" s="86"/>
      <c r="AR98" s="86"/>
      <c r="AS98" s="86"/>
      <c r="AT98" s="86"/>
      <c r="AU98" s="86"/>
      <c r="AV98" s="86"/>
      <c r="AW98" s="86"/>
      <c r="AX98" s="86"/>
      <c r="AY98" s="86"/>
      <c r="AZ98" s="86"/>
      <c r="BA98" s="86"/>
      <c r="BB98" s="86"/>
      <c r="BC98" s="86"/>
      <c r="BD98" s="86"/>
    </row>
    <row r="99" spans="1:56">
      <c r="A99" s="27" t="s">
        <v>31</v>
      </c>
      <c r="B99" s="19">
        <f t="shared" ref="B99:F99" si="24">B94</f>
        <v>106</v>
      </c>
      <c r="C99" s="19">
        <f t="shared" si="24"/>
        <v>103</v>
      </c>
      <c r="D99" s="19">
        <f t="shared" si="24"/>
        <v>4</v>
      </c>
      <c r="E99" s="19">
        <f t="shared" si="24"/>
        <v>33</v>
      </c>
      <c r="F99" s="20">
        <f t="shared" si="24"/>
        <v>173</v>
      </c>
      <c r="AO99" s="86"/>
      <c r="AP99" s="86"/>
      <c r="AQ99" s="86"/>
      <c r="AR99" s="86"/>
      <c r="AS99" s="86"/>
      <c r="AT99" s="86"/>
      <c r="AU99" s="86"/>
      <c r="AV99" s="86"/>
      <c r="AW99" s="86"/>
      <c r="AX99" s="86"/>
      <c r="AY99" s="86"/>
      <c r="AZ99" s="86"/>
      <c r="BA99" s="86"/>
      <c r="BB99" s="86"/>
      <c r="BC99" s="86"/>
      <c r="BD99" s="86"/>
    </row>
    <row r="100" spans="1:56">
      <c r="A100" s="27" t="s">
        <v>10</v>
      </c>
      <c r="B100" s="31">
        <f>SUM(B101:B104)</f>
        <v>0.99999999999999989</v>
      </c>
      <c r="C100" s="31">
        <f>SUM(C101:C104)</f>
        <v>0.99999999999999989</v>
      </c>
      <c r="D100" s="31">
        <f>SUM(D101:D104)</f>
        <v>1</v>
      </c>
      <c r="E100" s="31">
        <f>SUM(E101:E104)</f>
        <v>1</v>
      </c>
      <c r="F100" s="32">
        <f>SUM(F101:F104)</f>
        <v>1</v>
      </c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</row>
    <row r="101" spans="1:56" ht="33" customHeight="1">
      <c r="A101" s="30" t="s">
        <v>4</v>
      </c>
      <c r="B101" s="125">
        <f>B90/B$94</f>
        <v>0.10377358490566038</v>
      </c>
      <c r="C101" s="125">
        <f t="shared" ref="C101:F101" si="25">C90/C$94</f>
        <v>6.7961165048543687E-2</v>
      </c>
      <c r="D101" s="125">
        <f t="shared" si="25"/>
        <v>0</v>
      </c>
      <c r="E101" s="125">
        <f t="shared" si="25"/>
        <v>3.0303030303030304E-2</v>
      </c>
      <c r="F101" s="125">
        <f t="shared" si="25"/>
        <v>0.12716763005780346</v>
      </c>
      <c r="AO101" s="86"/>
      <c r="AP101" s="86"/>
      <c r="AQ101" s="86"/>
      <c r="AR101" s="86"/>
      <c r="AS101" s="86"/>
      <c r="AT101" s="86"/>
      <c r="AU101" s="86"/>
      <c r="AV101" s="86"/>
      <c r="AW101" s="86"/>
      <c r="AX101" s="86"/>
      <c r="AY101" s="86"/>
      <c r="AZ101" s="86"/>
      <c r="BA101" s="86"/>
      <c r="BB101" s="86"/>
      <c r="BC101" s="86"/>
      <c r="BD101" s="86"/>
    </row>
    <row r="102" spans="1:56">
      <c r="A102" s="26" t="s">
        <v>5</v>
      </c>
      <c r="B102" s="125">
        <f t="shared" ref="B102:F102" si="26">B91/B$94</f>
        <v>0.68867924528301883</v>
      </c>
      <c r="C102" s="125">
        <f t="shared" si="26"/>
        <v>0.62135922330097082</v>
      </c>
      <c r="D102" s="125">
        <f t="shared" si="26"/>
        <v>0.5</v>
      </c>
      <c r="E102" s="125">
        <f t="shared" si="26"/>
        <v>0.69696969696969702</v>
      </c>
      <c r="F102" s="125">
        <f t="shared" si="26"/>
        <v>0.67630057803468213</v>
      </c>
      <c r="AO102" s="86"/>
      <c r="AP102" s="86"/>
      <c r="AQ102" s="86"/>
      <c r="AR102" s="86"/>
      <c r="AS102" s="86"/>
      <c r="AT102" s="86"/>
      <c r="AU102" s="86"/>
      <c r="AV102" s="86"/>
      <c r="AW102" s="86"/>
      <c r="AX102" s="86"/>
      <c r="AY102" s="86"/>
      <c r="AZ102" s="86"/>
      <c r="BA102" s="86"/>
      <c r="BB102" s="86"/>
      <c r="BC102" s="86"/>
      <c r="BD102" s="86"/>
    </row>
    <row r="103" spans="1:56">
      <c r="A103" s="26" t="s">
        <v>6</v>
      </c>
      <c r="B103" s="125">
        <f t="shared" ref="B103:F103" si="27">B92/B$94</f>
        <v>0.12264150943396226</v>
      </c>
      <c r="C103" s="125">
        <f t="shared" si="27"/>
        <v>0.11650485436893204</v>
      </c>
      <c r="D103" s="125">
        <f t="shared" si="27"/>
        <v>0.25</v>
      </c>
      <c r="E103" s="125">
        <f t="shared" si="27"/>
        <v>0.15151515151515152</v>
      </c>
      <c r="F103" s="125">
        <f t="shared" si="27"/>
        <v>0.12716763005780346</v>
      </c>
    </row>
    <row r="104" spans="1:56" ht="15.75" thickBot="1">
      <c r="A104" s="28" t="s">
        <v>7</v>
      </c>
      <c r="B104" s="125">
        <f t="shared" ref="B104:F104" si="28">B93/B$94</f>
        <v>8.4905660377358486E-2</v>
      </c>
      <c r="C104" s="125">
        <f t="shared" si="28"/>
        <v>0.1941747572815534</v>
      </c>
      <c r="D104" s="125">
        <f t="shared" si="28"/>
        <v>0.25</v>
      </c>
      <c r="E104" s="125">
        <f t="shared" si="28"/>
        <v>0.12121212121212122</v>
      </c>
      <c r="F104" s="125">
        <f t="shared" si="28"/>
        <v>6.9364161849710976E-2</v>
      </c>
    </row>
    <row r="105" spans="1:56" ht="15.75" thickTop="1"/>
  </sheetData>
  <mergeCells count="7">
    <mergeCell ref="AC9:AL9"/>
    <mergeCell ref="A43:F43"/>
    <mergeCell ref="A77:F77"/>
    <mergeCell ref="A97:F97"/>
    <mergeCell ref="A9:D9"/>
    <mergeCell ref="H9:M9"/>
    <mergeCell ref="P9:W9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C102"/>
  <sheetViews>
    <sheetView rightToLeft="1" topLeftCell="A22" workbookViewId="0">
      <selection activeCell="I1" sqref="I1"/>
    </sheetView>
  </sheetViews>
  <sheetFormatPr defaultRowHeight="15"/>
  <cols>
    <col min="1" max="1" width="36.42578125" bestFit="1" customWidth="1"/>
    <col min="2" max="2" width="11.28515625" customWidth="1"/>
    <col min="3" max="3" width="14.85546875" customWidth="1"/>
    <col min="4" max="8" width="11.28515625" customWidth="1"/>
    <col min="9" max="9" width="35.140625" bestFit="1" customWidth="1"/>
    <col min="10" max="10" width="30.28515625" bestFit="1" customWidth="1"/>
  </cols>
  <sheetData>
    <row r="1" spans="1:29" ht="90">
      <c r="A1" s="160" t="s">
        <v>68</v>
      </c>
      <c r="B1" s="160" t="s">
        <v>259</v>
      </c>
      <c r="C1" s="160" t="s">
        <v>261</v>
      </c>
      <c r="D1" s="160" t="s">
        <v>260</v>
      </c>
      <c r="E1" s="160" t="s">
        <v>262</v>
      </c>
      <c r="F1" s="160" t="s">
        <v>263</v>
      </c>
      <c r="G1" s="160" t="s">
        <v>1</v>
      </c>
      <c r="H1" s="55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</row>
    <row r="2" spans="1:29">
      <c r="A2" s="160" t="s">
        <v>264</v>
      </c>
      <c r="B2" s="160">
        <v>194</v>
      </c>
      <c r="C2" s="160">
        <v>91</v>
      </c>
      <c r="D2" s="160">
        <v>49</v>
      </c>
      <c r="E2" s="160">
        <v>164</v>
      </c>
      <c r="F2" s="160">
        <v>115</v>
      </c>
      <c r="G2" s="160">
        <f>SUM(B2:F2)</f>
        <v>613</v>
      </c>
      <c r="H2" s="55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</row>
    <row r="3" spans="1:29">
      <c r="A3" s="160" t="s">
        <v>265</v>
      </c>
      <c r="B3" s="160">
        <v>246</v>
      </c>
      <c r="C3" s="160">
        <v>83</v>
      </c>
      <c r="D3" s="160">
        <v>84</v>
      </c>
      <c r="E3" s="160">
        <v>122</v>
      </c>
      <c r="F3" s="160">
        <v>78</v>
      </c>
      <c r="G3" s="160">
        <f t="shared" ref="G3:G8" si="0">SUM(B3:F3)</f>
        <v>613</v>
      </c>
      <c r="H3" s="55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</row>
    <row r="4" spans="1:29">
      <c r="A4" s="160" t="s">
        <v>266</v>
      </c>
      <c r="B4" s="160">
        <v>325</v>
      </c>
      <c r="C4" s="160">
        <v>86</v>
      </c>
      <c r="D4" s="160">
        <v>41</v>
      </c>
      <c r="E4" s="160">
        <v>103</v>
      </c>
      <c r="F4" s="160">
        <v>58</v>
      </c>
      <c r="G4" s="160">
        <f t="shared" si="0"/>
        <v>613</v>
      </c>
      <c r="H4" s="55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</row>
    <row r="5" spans="1:29">
      <c r="A5" s="160" t="s">
        <v>267</v>
      </c>
      <c r="B5" s="160">
        <v>294</v>
      </c>
      <c r="C5" s="160">
        <v>77</v>
      </c>
      <c r="D5" s="160">
        <v>87</v>
      </c>
      <c r="E5" s="160">
        <v>103</v>
      </c>
      <c r="F5" s="160">
        <v>52</v>
      </c>
      <c r="G5" s="160">
        <f t="shared" si="0"/>
        <v>613</v>
      </c>
      <c r="H5" s="55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</row>
    <row r="6" spans="1:29">
      <c r="A6" s="160" t="s">
        <v>268</v>
      </c>
      <c r="B6" s="160">
        <v>350</v>
      </c>
      <c r="C6" s="160">
        <v>50</v>
      </c>
      <c r="D6" s="160">
        <v>131</v>
      </c>
      <c r="E6" s="160">
        <v>48</v>
      </c>
      <c r="F6" s="160">
        <v>34</v>
      </c>
      <c r="G6" s="160">
        <f t="shared" si="0"/>
        <v>613</v>
      </c>
      <c r="H6" s="55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</row>
    <row r="7" spans="1:29">
      <c r="A7" s="160" t="s">
        <v>269</v>
      </c>
      <c r="B7" s="160">
        <v>358</v>
      </c>
      <c r="C7" s="160">
        <v>82</v>
      </c>
      <c r="D7" s="160">
        <v>72</v>
      </c>
      <c r="E7" s="160">
        <v>68</v>
      </c>
      <c r="F7" s="160">
        <v>33</v>
      </c>
      <c r="G7" s="160">
        <f t="shared" si="0"/>
        <v>613</v>
      </c>
      <c r="H7" s="55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</row>
    <row r="8" spans="1:29">
      <c r="A8" s="160" t="s">
        <v>270</v>
      </c>
      <c r="B8" s="160">
        <v>362</v>
      </c>
      <c r="C8" s="160">
        <v>94</v>
      </c>
      <c r="D8" s="160">
        <v>43</v>
      </c>
      <c r="E8" s="160">
        <v>83</v>
      </c>
      <c r="F8" s="160">
        <v>31</v>
      </c>
      <c r="G8" s="160">
        <f t="shared" si="0"/>
        <v>613</v>
      </c>
      <c r="H8" s="55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</row>
    <row r="9" spans="1:29" s="25" customFormat="1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</row>
    <row r="10" spans="1:29" s="25" customFormat="1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</row>
    <row r="11" spans="1:29" s="25" customFormat="1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</row>
    <row r="12" spans="1:29" ht="15.75" thickBot="1">
      <c r="A12" s="100" t="s">
        <v>99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</row>
    <row r="13" spans="1:29" ht="60.75" thickTop="1">
      <c r="A13" s="42" t="s">
        <v>75</v>
      </c>
      <c r="B13" s="9" t="s">
        <v>71</v>
      </c>
      <c r="C13" s="9" t="s">
        <v>74</v>
      </c>
      <c r="D13" s="9" t="s">
        <v>271</v>
      </c>
      <c r="E13" s="9" t="s">
        <v>73</v>
      </c>
      <c r="F13" s="9" t="s">
        <v>72</v>
      </c>
      <c r="G13" s="10" t="s">
        <v>28</v>
      </c>
      <c r="H13" s="191" t="s">
        <v>272</v>
      </c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</row>
    <row r="14" spans="1:29" ht="24" customHeight="1">
      <c r="A14" s="76" t="s">
        <v>264</v>
      </c>
      <c r="B14" s="192">
        <f t="shared" ref="B14:B20" si="1">B2/G2</f>
        <v>0.31647634584013051</v>
      </c>
      <c r="C14" s="192">
        <f t="shared" ref="C14:C19" si="2">C2/G2</f>
        <v>0.14845024469820556</v>
      </c>
      <c r="D14" s="192">
        <f t="shared" ref="D14:D20" si="3">D2/G2</f>
        <v>7.9934747145187598E-2</v>
      </c>
      <c r="E14" s="192">
        <f t="shared" ref="E14:E20" si="4">E2/G2</f>
        <v>0.26753670473083196</v>
      </c>
      <c r="F14" s="192">
        <f t="shared" ref="F14:F20" si="5">F2/G2</f>
        <v>0.18760195758564438</v>
      </c>
      <c r="G14" s="193">
        <f t="shared" ref="G14:G20" si="6">G2</f>
        <v>613</v>
      </c>
      <c r="H14" s="194">
        <f>F14+E14</f>
        <v>0.45513866231647637</v>
      </c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</row>
    <row r="15" spans="1:29" ht="24" customHeight="1">
      <c r="A15" s="76" t="s">
        <v>265</v>
      </c>
      <c r="B15" s="192">
        <f t="shared" si="1"/>
        <v>0.40130505709624797</v>
      </c>
      <c r="C15" s="192">
        <f t="shared" si="2"/>
        <v>0.13539967373572595</v>
      </c>
      <c r="D15" s="192">
        <f t="shared" si="3"/>
        <v>0.13703099510603589</v>
      </c>
      <c r="E15" s="192">
        <f t="shared" si="4"/>
        <v>0.19902120717781402</v>
      </c>
      <c r="F15" s="192">
        <f t="shared" si="5"/>
        <v>0.12724306688417619</v>
      </c>
      <c r="G15" s="193">
        <f t="shared" si="6"/>
        <v>613</v>
      </c>
      <c r="H15" s="194">
        <f t="shared" ref="H15:H20" si="7">F15+E15</f>
        <v>0.32626427406199021</v>
      </c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</row>
    <row r="16" spans="1:29" ht="24" customHeight="1">
      <c r="A16" s="76" t="s">
        <v>266</v>
      </c>
      <c r="B16" s="192">
        <f t="shared" si="1"/>
        <v>0.53017944535073414</v>
      </c>
      <c r="C16" s="192">
        <f t="shared" si="2"/>
        <v>0.1402936378466558</v>
      </c>
      <c r="D16" s="192">
        <f t="shared" si="3"/>
        <v>6.6884176182707991E-2</v>
      </c>
      <c r="E16" s="192">
        <f t="shared" si="4"/>
        <v>0.16802610114192496</v>
      </c>
      <c r="F16" s="192">
        <f t="shared" si="5"/>
        <v>9.461663947797716E-2</v>
      </c>
      <c r="G16" s="193">
        <f t="shared" si="6"/>
        <v>613</v>
      </c>
      <c r="H16" s="194">
        <f t="shared" si="7"/>
        <v>0.26264274061990212</v>
      </c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</row>
    <row r="17" spans="1:29" ht="24" customHeight="1">
      <c r="A17" s="76" t="s">
        <v>267</v>
      </c>
      <c r="B17" s="192">
        <f t="shared" si="1"/>
        <v>0.47960848287112562</v>
      </c>
      <c r="C17" s="192">
        <f t="shared" si="2"/>
        <v>0.12561174551386622</v>
      </c>
      <c r="D17" s="192">
        <f t="shared" si="3"/>
        <v>0.14192495921696574</v>
      </c>
      <c r="E17" s="192">
        <f t="shared" si="4"/>
        <v>0.16802610114192496</v>
      </c>
      <c r="F17" s="192">
        <f t="shared" si="5"/>
        <v>8.4828711256117462E-2</v>
      </c>
      <c r="G17" s="193">
        <f t="shared" si="6"/>
        <v>613</v>
      </c>
      <c r="H17" s="194">
        <f t="shared" si="7"/>
        <v>0.25285481239804242</v>
      </c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</row>
    <row r="18" spans="1:29" ht="24" customHeight="1">
      <c r="A18" s="76" t="s">
        <v>268</v>
      </c>
      <c r="B18" s="192">
        <f t="shared" si="1"/>
        <v>0.5709624796084829</v>
      </c>
      <c r="C18" s="192">
        <f t="shared" si="2"/>
        <v>8.1566068515497553E-2</v>
      </c>
      <c r="D18" s="192">
        <f t="shared" si="3"/>
        <v>0.21370309951060359</v>
      </c>
      <c r="E18" s="192">
        <f t="shared" si="4"/>
        <v>7.8303425774877644E-2</v>
      </c>
      <c r="F18" s="192">
        <f t="shared" si="5"/>
        <v>5.5464926590538338E-2</v>
      </c>
      <c r="G18" s="193">
        <f t="shared" si="6"/>
        <v>613</v>
      </c>
      <c r="H18" s="194">
        <f t="shared" si="7"/>
        <v>0.13376835236541598</v>
      </c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</row>
    <row r="19" spans="1:29" ht="24" customHeight="1">
      <c r="A19" s="76" t="s">
        <v>269</v>
      </c>
      <c r="B19" s="192">
        <f t="shared" si="1"/>
        <v>0.58401305057096253</v>
      </c>
      <c r="C19" s="192">
        <f t="shared" si="2"/>
        <v>0.13376835236541598</v>
      </c>
      <c r="D19" s="192">
        <f t="shared" si="3"/>
        <v>0.11745513866231648</v>
      </c>
      <c r="E19" s="192">
        <f t="shared" si="4"/>
        <v>0.11092985318107668</v>
      </c>
      <c r="F19" s="192">
        <f t="shared" si="5"/>
        <v>5.3833605220228384E-2</v>
      </c>
      <c r="G19" s="193">
        <f t="shared" si="6"/>
        <v>613</v>
      </c>
      <c r="H19" s="194">
        <f t="shared" si="7"/>
        <v>0.16476345840130507</v>
      </c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</row>
    <row r="20" spans="1:29" ht="24" customHeight="1" thickBot="1">
      <c r="A20" s="77" t="s">
        <v>270</v>
      </c>
      <c r="B20" s="195">
        <f t="shared" si="1"/>
        <v>0.5905383360522023</v>
      </c>
      <c r="C20" s="195">
        <f>C8/G8</f>
        <v>0.15334420880913541</v>
      </c>
      <c r="D20" s="195">
        <f t="shared" si="3"/>
        <v>7.01468189233279E-2</v>
      </c>
      <c r="E20" s="195">
        <f t="shared" si="4"/>
        <v>0.13539967373572595</v>
      </c>
      <c r="F20" s="195">
        <f t="shared" si="5"/>
        <v>5.0570962479608482E-2</v>
      </c>
      <c r="G20" s="196">
        <f t="shared" si="6"/>
        <v>613</v>
      </c>
      <c r="H20" s="197">
        <f t="shared" si="7"/>
        <v>0.18597063621533444</v>
      </c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</row>
    <row r="21" spans="1:29" ht="15.75" thickTop="1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</row>
    <row r="22" spans="1:29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70"/>
    </row>
    <row r="23" spans="1:29" ht="90">
      <c r="A23" s="160" t="s">
        <v>68</v>
      </c>
      <c r="B23" s="160"/>
      <c r="C23" s="160" t="s">
        <v>273</v>
      </c>
      <c r="D23" s="160" t="s">
        <v>274</v>
      </c>
      <c r="E23" s="160" t="s">
        <v>275</v>
      </c>
      <c r="F23" s="160" t="s">
        <v>276</v>
      </c>
      <c r="G23" s="160" t="s">
        <v>277</v>
      </c>
      <c r="H23" s="160" t="s">
        <v>283</v>
      </c>
      <c r="I23" s="111"/>
      <c r="J23" s="111"/>
      <c r="M23" s="70"/>
    </row>
    <row r="24" spans="1:29">
      <c r="A24" s="160" t="s">
        <v>265</v>
      </c>
      <c r="B24" s="160">
        <f>SUM(C24:G24)</f>
        <v>299</v>
      </c>
      <c r="C24" s="160">
        <v>131</v>
      </c>
      <c r="D24" s="160">
        <v>45</v>
      </c>
      <c r="E24" s="160">
        <v>38</v>
      </c>
      <c r="F24" s="160">
        <v>51</v>
      </c>
      <c r="G24" s="160">
        <v>34</v>
      </c>
      <c r="H24" s="198">
        <f>(G24+F24)/SUM(C24:G24)</f>
        <v>0.28428093645484948</v>
      </c>
      <c r="I24" s="111"/>
      <c r="J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</row>
    <row r="25" spans="1:29">
      <c r="A25" s="160" t="s">
        <v>267</v>
      </c>
      <c r="B25" s="160">
        <f t="shared" ref="B25:B30" si="8">SUM(C25:G25)</f>
        <v>299</v>
      </c>
      <c r="C25" s="160">
        <v>149</v>
      </c>
      <c r="D25" s="160">
        <v>49</v>
      </c>
      <c r="E25" s="160">
        <v>30</v>
      </c>
      <c r="F25" s="160">
        <v>46</v>
      </c>
      <c r="G25" s="160">
        <v>25</v>
      </c>
      <c r="H25" s="198">
        <f t="shared" ref="H25:H31" si="9">(G25+F25)/SUM(C25:G25)</f>
        <v>0.23745819397993312</v>
      </c>
      <c r="I25" s="111"/>
      <c r="J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</row>
    <row r="26" spans="1:29">
      <c r="A26" s="160" t="s">
        <v>264</v>
      </c>
      <c r="B26" s="160">
        <f t="shared" si="8"/>
        <v>299</v>
      </c>
      <c r="C26" s="160">
        <v>109</v>
      </c>
      <c r="D26" s="160">
        <v>35</v>
      </c>
      <c r="E26" s="160">
        <v>44</v>
      </c>
      <c r="F26" s="160">
        <v>66</v>
      </c>
      <c r="G26" s="160">
        <v>45</v>
      </c>
      <c r="H26" s="198">
        <f t="shared" si="9"/>
        <v>0.37123745819397991</v>
      </c>
      <c r="I26" s="111"/>
      <c r="J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</row>
    <row r="27" spans="1:29">
      <c r="A27" s="160" t="s">
        <v>270</v>
      </c>
      <c r="B27" s="160">
        <f t="shared" si="8"/>
        <v>299</v>
      </c>
      <c r="C27" s="160">
        <v>169</v>
      </c>
      <c r="D27" s="160">
        <v>22</v>
      </c>
      <c r="E27" s="160">
        <v>49</v>
      </c>
      <c r="F27" s="160">
        <v>41</v>
      </c>
      <c r="G27" s="160">
        <v>18</v>
      </c>
      <c r="H27" s="198">
        <f t="shared" si="9"/>
        <v>0.19732441471571907</v>
      </c>
      <c r="I27" s="111"/>
      <c r="J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</row>
    <row r="28" spans="1:29">
      <c r="A28" s="160" t="s">
        <v>268</v>
      </c>
      <c r="B28" s="160">
        <f t="shared" si="8"/>
        <v>299</v>
      </c>
      <c r="C28" s="160">
        <v>183</v>
      </c>
      <c r="D28" s="160">
        <v>58</v>
      </c>
      <c r="E28" s="160">
        <v>19</v>
      </c>
      <c r="F28" s="160">
        <v>25</v>
      </c>
      <c r="G28" s="160">
        <v>14</v>
      </c>
      <c r="H28" s="198">
        <f t="shared" si="9"/>
        <v>0.13043478260869565</v>
      </c>
      <c r="I28" s="111"/>
      <c r="J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</row>
    <row r="29" spans="1:29">
      <c r="A29" s="160" t="s">
        <v>266</v>
      </c>
      <c r="B29" s="160">
        <f t="shared" si="8"/>
        <v>299</v>
      </c>
      <c r="C29" s="160">
        <v>149</v>
      </c>
      <c r="D29" s="160">
        <v>24</v>
      </c>
      <c r="E29" s="160">
        <v>44</v>
      </c>
      <c r="F29" s="160">
        <v>52</v>
      </c>
      <c r="G29" s="160">
        <v>30</v>
      </c>
      <c r="H29" s="198">
        <f t="shared" si="9"/>
        <v>0.27424749163879597</v>
      </c>
      <c r="I29" s="111"/>
      <c r="J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</row>
    <row r="30" spans="1:29">
      <c r="A30" s="160" t="s">
        <v>269</v>
      </c>
      <c r="B30" s="160">
        <f t="shared" si="8"/>
        <v>299</v>
      </c>
      <c r="C30" s="160">
        <v>184</v>
      </c>
      <c r="D30" s="160">
        <v>36</v>
      </c>
      <c r="E30" s="160">
        <v>31</v>
      </c>
      <c r="F30" s="160">
        <v>34</v>
      </c>
      <c r="G30" s="160">
        <v>14</v>
      </c>
      <c r="H30" s="198">
        <f t="shared" si="9"/>
        <v>0.16053511705685619</v>
      </c>
      <c r="I30" s="111"/>
      <c r="J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</row>
    <row r="31" spans="1:29">
      <c r="A31" s="154"/>
      <c r="B31" s="154"/>
      <c r="C31" s="154">
        <f t="shared" ref="C31:F31" si="10">SUM(C24:C30)</f>
        <v>1074</v>
      </c>
      <c r="D31" s="154">
        <f t="shared" si="10"/>
        <v>269</v>
      </c>
      <c r="E31" s="154">
        <f t="shared" si="10"/>
        <v>255</v>
      </c>
      <c r="F31" s="154">
        <f t="shared" si="10"/>
        <v>315</v>
      </c>
      <c r="G31" s="154">
        <f>SUM(G24:G30)</f>
        <v>180</v>
      </c>
      <c r="H31" s="198">
        <f t="shared" si="9"/>
        <v>0.23650262780697565</v>
      </c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</row>
    <row r="32" spans="1:29" ht="90">
      <c r="A32" s="160"/>
      <c r="B32" s="160"/>
      <c r="C32" s="160" t="s">
        <v>278</v>
      </c>
      <c r="D32" s="160" t="s">
        <v>279</v>
      </c>
      <c r="E32" s="160" t="s">
        <v>280</v>
      </c>
      <c r="F32" s="160" t="s">
        <v>281</v>
      </c>
      <c r="G32" s="160" t="s">
        <v>282</v>
      </c>
      <c r="H32" s="198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</row>
    <row r="33" spans="1:29">
      <c r="A33" s="160" t="s">
        <v>265</v>
      </c>
      <c r="B33" s="160">
        <f>SUM(C33:G33)</f>
        <v>314</v>
      </c>
      <c r="C33" s="160">
        <v>115</v>
      </c>
      <c r="D33" s="160">
        <v>39</v>
      </c>
      <c r="E33" s="160">
        <v>45</v>
      </c>
      <c r="F33" s="160">
        <v>71</v>
      </c>
      <c r="G33" s="160">
        <v>44</v>
      </c>
      <c r="H33" s="198">
        <f>(G33+F33)/SUM(C33:G33)</f>
        <v>0.36624203821656048</v>
      </c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</row>
    <row r="34" spans="1:29">
      <c r="A34" s="160" t="s">
        <v>267</v>
      </c>
      <c r="B34" s="160">
        <f t="shared" ref="B34:B39" si="11">SUM(C34:G34)</f>
        <v>314</v>
      </c>
      <c r="C34" s="160">
        <v>145</v>
      </c>
      <c r="D34" s="160">
        <v>38</v>
      </c>
      <c r="E34" s="160">
        <v>47</v>
      </c>
      <c r="F34" s="160">
        <v>57</v>
      </c>
      <c r="G34" s="160">
        <v>27</v>
      </c>
      <c r="H34" s="198">
        <f t="shared" ref="H34:H40" si="12">(G34+F34)/SUM(C34:G34)</f>
        <v>0.26751592356687898</v>
      </c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</row>
    <row r="35" spans="1:29">
      <c r="A35" s="160" t="s">
        <v>264</v>
      </c>
      <c r="B35" s="160">
        <f t="shared" si="11"/>
        <v>314</v>
      </c>
      <c r="C35" s="160">
        <v>85</v>
      </c>
      <c r="D35" s="160">
        <v>14</v>
      </c>
      <c r="E35" s="160">
        <v>47</v>
      </c>
      <c r="F35" s="160">
        <v>98</v>
      </c>
      <c r="G35" s="160">
        <v>70</v>
      </c>
      <c r="H35" s="198">
        <f t="shared" si="12"/>
        <v>0.53503184713375795</v>
      </c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</row>
    <row r="36" spans="1:29">
      <c r="A36" s="160" t="s">
        <v>270</v>
      </c>
      <c r="B36" s="160">
        <f t="shared" si="11"/>
        <v>314</v>
      </c>
      <c r="C36" s="160">
        <v>193</v>
      </c>
      <c r="D36" s="160">
        <v>21</v>
      </c>
      <c r="E36" s="160">
        <v>45</v>
      </c>
      <c r="F36" s="160">
        <v>42</v>
      </c>
      <c r="G36" s="160">
        <v>13</v>
      </c>
      <c r="H36" s="198">
        <f t="shared" si="12"/>
        <v>0.1751592356687898</v>
      </c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</row>
    <row r="37" spans="1:29">
      <c r="A37" s="160" t="s">
        <v>268</v>
      </c>
      <c r="B37" s="160">
        <f t="shared" si="11"/>
        <v>314</v>
      </c>
      <c r="C37" s="160">
        <v>167</v>
      </c>
      <c r="D37" s="160">
        <v>73</v>
      </c>
      <c r="E37" s="160">
        <v>31</v>
      </c>
      <c r="F37" s="160">
        <v>23</v>
      </c>
      <c r="G37" s="160">
        <v>20</v>
      </c>
      <c r="H37" s="198">
        <f t="shared" si="12"/>
        <v>0.13694267515923567</v>
      </c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</row>
    <row r="38" spans="1:29">
      <c r="A38" s="160" t="s">
        <v>266</v>
      </c>
      <c r="B38" s="160">
        <f t="shared" si="11"/>
        <v>314</v>
      </c>
      <c r="C38" s="160">
        <v>176</v>
      </c>
      <c r="D38" s="160">
        <v>17</v>
      </c>
      <c r="E38" s="160">
        <v>42</v>
      </c>
      <c r="F38" s="160">
        <v>51</v>
      </c>
      <c r="G38" s="160">
        <v>28</v>
      </c>
      <c r="H38" s="198">
        <f t="shared" si="12"/>
        <v>0.25159235668789809</v>
      </c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  <c r="AB38" s="111"/>
      <c r="AC38" s="111"/>
    </row>
    <row r="39" spans="1:29">
      <c r="A39" s="160" t="s">
        <v>269</v>
      </c>
      <c r="B39" s="160">
        <f t="shared" si="11"/>
        <v>314</v>
      </c>
      <c r="C39" s="160">
        <v>174</v>
      </c>
      <c r="D39" s="160">
        <v>36</v>
      </c>
      <c r="E39" s="160">
        <v>51</v>
      </c>
      <c r="F39" s="160">
        <v>34</v>
      </c>
      <c r="G39" s="160">
        <v>19</v>
      </c>
      <c r="H39" s="198">
        <f t="shared" si="12"/>
        <v>0.16878980891719744</v>
      </c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</row>
    <row r="40" spans="1:29">
      <c r="A40" s="160"/>
      <c r="B40" s="154"/>
      <c r="C40" s="154">
        <f t="shared" ref="C40" si="13">SUM(C33:C39)</f>
        <v>1055</v>
      </c>
      <c r="D40" s="154">
        <f t="shared" ref="D40" si="14">SUM(D33:D39)</f>
        <v>238</v>
      </c>
      <c r="E40" s="154">
        <f t="shared" ref="E40" si="15">SUM(E33:E39)</f>
        <v>308</v>
      </c>
      <c r="F40" s="154">
        <f t="shared" ref="F40" si="16">SUM(F33:F39)</f>
        <v>376</v>
      </c>
      <c r="G40" s="154">
        <f>SUM(G33:G39)</f>
        <v>221</v>
      </c>
      <c r="H40" s="198">
        <f t="shared" si="12"/>
        <v>0.2716105550500455</v>
      </c>
      <c r="I40" s="111"/>
      <c r="J40" s="111"/>
      <c r="K40" s="111"/>
      <c r="L40" s="111"/>
      <c r="M40" s="70"/>
    </row>
    <row r="41" spans="1:29" ht="15.75" thickBot="1">
      <c r="A41" s="100" t="s">
        <v>100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70"/>
    </row>
    <row r="42" spans="1:29" ht="61.5" thickTop="1" thickBot="1">
      <c r="A42" s="200" t="s">
        <v>75</v>
      </c>
      <c r="B42" s="201" t="s">
        <v>97</v>
      </c>
      <c r="C42" s="202" t="s">
        <v>98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</row>
    <row r="43" spans="1:29" ht="14.25" customHeight="1" thickTop="1">
      <c r="A43" s="203" t="s">
        <v>31</v>
      </c>
      <c r="B43" s="204">
        <v>299</v>
      </c>
      <c r="C43" s="205">
        <v>314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</row>
    <row r="44" spans="1:29">
      <c r="A44" s="48" t="s">
        <v>28</v>
      </c>
      <c r="B44" s="206">
        <f>H31</f>
        <v>0.23650262780697565</v>
      </c>
      <c r="C44" s="207">
        <f>H40</f>
        <v>0.2716105550500455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</row>
    <row r="45" spans="1:29">
      <c r="A45" s="76" t="s">
        <v>265</v>
      </c>
      <c r="B45" s="44">
        <f t="shared" ref="B45:B51" si="17">H24</f>
        <v>0.28428093645484948</v>
      </c>
      <c r="C45" s="199">
        <f t="shared" ref="C45:C51" si="18">H33</f>
        <v>0.36624203821656048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</row>
    <row r="46" spans="1:29">
      <c r="A46" s="76" t="s">
        <v>267</v>
      </c>
      <c r="B46" s="44">
        <f t="shared" si="17"/>
        <v>0.23745819397993312</v>
      </c>
      <c r="C46" s="45">
        <f t="shared" si="18"/>
        <v>0.26751592356687898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</row>
    <row r="47" spans="1:29">
      <c r="A47" s="76" t="s">
        <v>264</v>
      </c>
      <c r="B47" s="44">
        <f t="shared" si="17"/>
        <v>0.37123745819397991</v>
      </c>
      <c r="C47" s="199">
        <f t="shared" si="18"/>
        <v>0.53503184713375795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</row>
    <row r="48" spans="1:29">
      <c r="A48" s="76" t="s">
        <v>270</v>
      </c>
      <c r="B48" s="44">
        <f t="shared" si="17"/>
        <v>0.19732441471571907</v>
      </c>
      <c r="C48" s="45">
        <f t="shared" si="18"/>
        <v>0.1751592356687898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</row>
    <row r="49" spans="1:25">
      <c r="A49" s="76" t="s">
        <v>268</v>
      </c>
      <c r="B49" s="44">
        <f t="shared" si="17"/>
        <v>0.13043478260869565</v>
      </c>
      <c r="C49" s="45">
        <f t="shared" si="18"/>
        <v>0.13694267515923567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</row>
    <row r="50" spans="1:25">
      <c r="A50" s="76" t="s">
        <v>266</v>
      </c>
      <c r="B50" s="44">
        <f t="shared" si="17"/>
        <v>0.27424749163879597</v>
      </c>
      <c r="C50" s="45">
        <f t="shared" si="18"/>
        <v>0.25159235668789809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</row>
    <row r="51" spans="1:25" ht="15.75" thickBot="1">
      <c r="A51" s="77" t="s">
        <v>269</v>
      </c>
      <c r="B51" s="44">
        <f t="shared" si="17"/>
        <v>0.16053511705685619</v>
      </c>
      <c r="C51" s="45">
        <f t="shared" si="18"/>
        <v>0.16878980891719744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25" s="25" customFormat="1" ht="15.75" thickTop="1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</row>
    <row r="53" spans="1:25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</row>
    <row r="54" spans="1:25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</row>
    <row r="55" spans="1:25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</row>
    <row r="56" spans="1:25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</row>
    <row r="57" spans="1:25" ht="45.75" thickBot="1">
      <c r="A57" s="100" t="s">
        <v>284</v>
      </c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</row>
    <row r="58" spans="1:25" ht="60.75" thickTop="1">
      <c r="A58" s="132" t="s">
        <v>208</v>
      </c>
      <c r="B58" s="139" t="s">
        <v>265</v>
      </c>
      <c r="C58" s="139" t="s">
        <v>267</v>
      </c>
      <c r="D58" s="139" t="s">
        <v>264</v>
      </c>
      <c r="E58" s="139" t="s">
        <v>270</v>
      </c>
      <c r="F58" s="139" t="s">
        <v>268</v>
      </c>
      <c r="G58" s="139" t="s">
        <v>266</v>
      </c>
      <c r="H58" s="133" t="s">
        <v>269</v>
      </c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</row>
    <row r="59" spans="1:25" ht="17.25" customHeight="1">
      <c r="A59" s="209" t="s">
        <v>209</v>
      </c>
      <c r="B59" s="4">
        <v>0.53333333329999999</v>
      </c>
      <c r="C59" s="4">
        <v>0.2666666667</v>
      </c>
      <c r="D59" s="4">
        <v>0.51666666670000005</v>
      </c>
      <c r="E59" s="4">
        <v>0.2666666667</v>
      </c>
      <c r="F59" s="4">
        <v>0.1333333333</v>
      </c>
      <c r="G59" s="4">
        <v>0.21666666670000001</v>
      </c>
      <c r="H59" s="11">
        <v>0.1333333333</v>
      </c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</row>
    <row r="60" spans="1:25" ht="17.25" customHeight="1">
      <c r="A60" s="210" t="s">
        <v>210</v>
      </c>
      <c r="B60" s="88">
        <v>0.31372549020000001</v>
      </c>
      <c r="C60" s="88">
        <v>0.1764705882</v>
      </c>
      <c r="D60" s="88">
        <v>0.4640522876</v>
      </c>
      <c r="E60" s="88">
        <v>0.23529411759999999</v>
      </c>
      <c r="F60" s="88">
        <v>8.4967320299999996E-2</v>
      </c>
      <c r="G60" s="88">
        <v>0.35294117650000001</v>
      </c>
      <c r="H60" s="89">
        <v>0.1045751634</v>
      </c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</row>
    <row r="61" spans="1:25" ht="17.25" customHeight="1">
      <c r="A61" s="210" t="s">
        <v>211</v>
      </c>
      <c r="B61" s="88">
        <v>0.24347826089999999</v>
      </c>
      <c r="C61" s="88">
        <v>0.16521739129999999</v>
      </c>
      <c r="D61" s="88">
        <v>0.33913043479999999</v>
      </c>
      <c r="E61" s="88">
        <v>0.1739130435</v>
      </c>
      <c r="F61" s="88">
        <v>0.12173913040000001</v>
      </c>
      <c r="G61" s="88">
        <v>0.33913043479999999</v>
      </c>
      <c r="H61" s="89">
        <v>0.13913043480000001</v>
      </c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</row>
    <row r="62" spans="1:25" ht="17.25" customHeight="1">
      <c r="A62" s="210" t="s">
        <v>212</v>
      </c>
      <c r="B62" s="88">
        <v>0.33333333329999998</v>
      </c>
      <c r="C62" s="88">
        <v>0.30107526880000002</v>
      </c>
      <c r="D62" s="88">
        <v>0.45161290320000003</v>
      </c>
      <c r="E62" s="88">
        <v>0.21505376339999999</v>
      </c>
      <c r="F62" s="88">
        <v>0.1827956989</v>
      </c>
      <c r="G62" s="88">
        <v>0.34408602150000001</v>
      </c>
      <c r="H62" s="89">
        <v>0.1935483871</v>
      </c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</row>
    <row r="63" spans="1:25" ht="17.25" customHeight="1">
      <c r="A63" s="210" t="s">
        <v>213</v>
      </c>
      <c r="B63" s="88">
        <v>0.25</v>
      </c>
      <c r="C63" s="88">
        <v>0.29761904760000002</v>
      </c>
      <c r="D63" s="88">
        <v>0.5</v>
      </c>
      <c r="E63" s="88">
        <v>0.15476190479999999</v>
      </c>
      <c r="F63" s="88">
        <v>0.13095238100000001</v>
      </c>
      <c r="G63" s="88">
        <v>0.14285714290000001</v>
      </c>
      <c r="H63" s="89">
        <v>0.20238095240000001</v>
      </c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</row>
    <row r="64" spans="1:25" ht="17.25" customHeight="1" thickBot="1">
      <c r="A64" s="211" t="s">
        <v>214</v>
      </c>
      <c r="B64" s="90">
        <v>0.38095238100000001</v>
      </c>
      <c r="C64" s="90">
        <v>0.38095238100000001</v>
      </c>
      <c r="D64" s="90">
        <v>0.50476190480000005</v>
      </c>
      <c r="E64" s="90">
        <v>8.5714285700000004E-2</v>
      </c>
      <c r="F64" s="90">
        <v>0.180952381</v>
      </c>
      <c r="G64" s="90">
        <v>0.1047619048</v>
      </c>
      <c r="H64" s="91">
        <v>0.2476190476</v>
      </c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</row>
    <row r="65" spans="1:25" ht="17.25" customHeight="1" thickTop="1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</row>
    <row r="66" spans="1:25" ht="17.25" customHeight="1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</row>
    <row r="67" spans="1:25" ht="17.25" customHeight="1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</row>
    <row r="68" spans="1:25" ht="17.25" customHeight="1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</row>
    <row r="69" spans="1:25" ht="17.25" customHeight="1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</row>
    <row r="70" spans="1:25" ht="17.25" customHeight="1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</row>
    <row r="71" spans="1:25" ht="17.25" customHeight="1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</row>
    <row r="72" spans="1:25" ht="17.25" customHeight="1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</row>
    <row r="73" spans="1:25" ht="17.25" customHeight="1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</row>
    <row r="74" spans="1:25" ht="17.25" customHeight="1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</row>
    <row r="75" spans="1:25" ht="17.25" customHeight="1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</row>
    <row r="76" spans="1:25" ht="17.25" customHeight="1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</row>
    <row r="77" spans="1:25" ht="17.25" customHeight="1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</row>
    <row r="78" spans="1:25" ht="17.25" customHeight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</row>
    <row r="79" spans="1:25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</row>
    <row r="80" spans="1:25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</row>
    <row r="81" spans="1:15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</row>
    <row r="82" spans="1:15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</row>
    <row r="83" spans="1:15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</row>
    <row r="84" spans="1:15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</row>
    <row r="85" spans="1:15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</row>
    <row r="86" spans="1:15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</row>
    <row r="87" spans="1:15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</row>
    <row r="88" spans="1:15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</row>
    <row r="89" spans="1:15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</row>
    <row r="90" spans="1:15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</row>
    <row r="91" spans="1:15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</row>
    <row r="92" spans="1:15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</row>
    <row r="93" spans="1:15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</row>
    <row r="94" spans="1:15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</row>
    <row r="95" spans="1:15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</row>
    <row r="96" spans="1:15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</row>
    <row r="97" spans="1:15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</row>
    <row r="98" spans="1:15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</row>
    <row r="99" spans="1:15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</row>
    <row r="100" spans="1:1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</row>
    <row r="101" spans="1:15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</row>
    <row r="102" spans="1:15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N272"/>
  <sheetViews>
    <sheetView rightToLeft="1" topLeftCell="A64" workbookViewId="0">
      <selection activeCell="H28" sqref="H28"/>
    </sheetView>
  </sheetViews>
  <sheetFormatPr defaultRowHeight="15"/>
  <cols>
    <col min="1" max="1" width="38" customWidth="1"/>
    <col min="2" max="3" width="13.42578125" customWidth="1"/>
    <col min="4" max="4" width="17.28515625" bestFit="1" customWidth="1"/>
    <col min="5" max="10" width="13.42578125" customWidth="1"/>
    <col min="11" max="14" width="10.7109375" customWidth="1"/>
  </cols>
  <sheetData>
    <row r="1" spans="1:24" ht="33" customHeight="1" thickTop="1">
      <c r="A1" s="42" t="s">
        <v>81</v>
      </c>
      <c r="B1" s="99" t="s">
        <v>1</v>
      </c>
      <c r="C1" s="10" t="s">
        <v>94</v>
      </c>
      <c r="D1" s="133" t="s">
        <v>290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70"/>
      <c r="R1" s="70"/>
      <c r="S1" s="70"/>
      <c r="T1" s="70"/>
      <c r="U1" s="70"/>
      <c r="V1" s="70"/>
      <c r="W1" s="70"/>
      <c r="X1" s="70"/>
    </row>
    <row r="2" spans="1:24" ht="16.5" customHeight="1">
      <c r="A2" s="76" t="s">
        <v>285</v>
      </c>
      <c r="B2" s="80">
        <v>156</v>
      </c>
      <c r="C2" s="45">
        <f>B2/B$9</f>
        <v>0.25448613376835238</v>
      </c>
      <c r="D2" s="45">
        <f>B2/(B$9-$B$3)</f>
        <v>0.32842105263157895</v>
      </c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70"/>
      <c r="R2" s="70"/>
      <c r="S2" s="70"/>
      <c r="T2" s="70"/>
      <c r="U2" s="70"/>
      <c r="V2" s="70"/>
      <c r="W2" s="70"/>
      <c r="X2" s="70"/>
    </row>
    <row r="3" spans="1:24" ht="16.5" customHeight="1">
      <c r="A3" s="76" t="s">
        <v>286</v>
      </c>
      <c r="B3" s="80">
        <v>138</v>
      </c>
      <c r="C3" s="45">
        <f t="shared" ref="C3:C8" si="0">B3/B$9</f>
        <v>0.22512234910277323</v>
      </c>
      <c r="D3" s="4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70"/>
      <c r="R3" s="70"/>
      <c r="S3" s="70"/>
      <c r="T3" s="70"/>
      <c r="U3" s="70"/>
      <c r="V3" s="70"/>
      <c r="W3" s="70"/>
      <c r="X3" s="70"/>
    </row>
    <row r="4" spans="1:24" ht="16.5" customHeight="1">
      <c r="A4" s="76" t="s">
        <v>84</v>
      </c>
      <c r="B4" s="80">
        <v>119</v>
      </c>
      <c r="C4" s="45">
        <f t="shared" si="0"/>
        <v>0.19412724306688417</v>
      </c>
      <c r="D4" s="45">
        <f t="shared" ref="D4:D8" si="1">B4/(B$9-$B$3)</f>
        <v>0.25052631578947371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70"/>
      <c r="R4" s="70"/>
      <c r="S4" s="70"/>
      <c r="T4" s="70"/>
      <c r="U4" s="70"/>
      <c r="V4" s="70"/>
      <c r="W4" s="70"/>
      <c r="X4" s="70"/>
    </row>
    <row r="5" spans="1:24" ht="16.5" customHeight="1">
      <c r="A5" s="76" t="s">
        <v>287</v>
      </c>
      <c r="B5" s="80">
        <v>78</v>
      </c>
      <c r="C5" s="45">
        <f t="shared" si="0"/>
        <v>0.12724306688417619</v>
      </c>
      <c r="D5" s="45">
        <f t="shared" si="1"/>
        <v>0.16421052631578947</v>
      </c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70"/>
      <c r="R5" s="70"/>
      <c r="S5" s="70"/>
      <c r="T5" s="70"/>
      <c r="U5" s="70"/>
      <c r="V5" s="70"/>
      <c r="W5" s="70"/>
      <c r="X5" s="70"/>
    </row>
    <row r="6" spans="1:24" ht="16.5" customHeight="1">
      <c r="A6" s="76" t="s">
        <v>288</v>
      </c>
      <c r="B6" s="80">
        <v>76</v>
      </c>
      <c r="C6" s="45">
        <f t="shared" si="0"/>
        <v>0.12398042414355628</v>
      </c>
      <c r="D6" s="45">
        <f t="shared" si="1"/>
        <v>0.16</v>
      </c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70"/>
      <c r="R6" s="70"/>
      <c r="S6" s="70"/>
      <c r="T6" s="70"/>
      <c r="U6" s="70"/>
      <c r="V6" s="70"/>
      <c r="W6" s="70"/>
      <c r="X6" s="70"/>
    </row>
    <row r="7" spans="1:24" ht="16.5" customHeight="1">
      <c r="A7" s="76" t="s">
        <v>289</v>
      </c>
      <c r="B7" s="80">
        <v>32</v>
      </c>
      <c r="C7" s="45">
        <f t="shared" si="0"/>
        <v>5.2202283849918436E-2</v>
      </c>
      <c r="D7" s="45">
        <f t="shared" si="1"/>
        <v>6.7368421052631577E-2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70"/>
      <c r="R7" s="70"/>
      <c r="S7" s="70"/>
      <c r="T7" s="70"/>
      <c r="U7" s="70"/>
      <c r="V7" s="70"/>
      <c r="W7" s="70"/>
      <c r="X7" s="70"/>
    </row>
    <row r="8" spans="1:24" s="129" customFormat="1" ht="16.5" customHeight="1">
      <c r="A8" s="174" t="s">
        <v>146</v>
      </c>
      <c r="B8" s="175">
        <v>14</v>
      </c>
      <c r="C8" s="45">
        <f t="shared" si="0"/>
        <v>2.2838499184339316E-2</v>
      </c>
      <c r="D8" s="45">
        <f t="shared" si="1"/>
        <v>2.9473684210526315E-2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36"/>
      <c r="R8" s="136"/>
      <c r="S8" s="136"/>
      <c r="T8" s="136"/>
      <c r="U8" s="136"/>
      <c r="V8" s="136"/>
      <c r="W8" s="136"/>
      <c r="X8" s="136"/>
    </row>
    <row r="9" spans="1:24" ht="16.5" customHeight="1" thickBot="1">
      <c r="A9" s="77" t="s">
        <v>28</v>
      </c>
      <c r="B9" s="81">
        <f>SUM(B2:B8)</f>
        <v>613</v>
      </c>
      <c r="C9" s="52">
        <f>SUM(C2:C8)</f>
        <v>1</v>
      </c>
      <c r="D9" s="52">
        <f>SUM(D2:D8)</f>
        <v>1</v>
      </c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70"/>
      <c r="R9" s="70"/>
      <c r="S9" s="70"/>
      <c r="T9" s="70"/>
      <c r="U9" s="70"/>
      <c r="V9" s="70"/>
      <c r="W9" s="70"/>
      <c r="X9" s="70"/>
    </row>
    <row r="10" spans="1:24" ht="16.5" customHeight="1" thickTop="1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70"/>
      <c r="R10" s="70"/>
      <c r="S10" s="70"/>
      <c r="T10" s="70"/>
      <c r="U10" s="70"/>
      <c r="V10" s="70"/>
      <c r="W10" s="70"/>
      <c r="X10" s="70"/>
    </row>
    <row r="11" spans="1:24" ht="16.5" customHeight="1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70"/>
      <c r="R11" s="70"/>
      <c r="S11" s="70"/>
      <c r="T11" s="70"/>
      <c r="U11" s="70"/>
      <c r="V11" s="70"/>
      <c r="W11" s="70"/>
      <c r="X11" s="70"/>
    </row>
    <row r="12" spans="1:24" s="25" customFormat="1" ht="16.5" customHeigh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70"/>
      <c r="Q12" s="70"/>
      <c r="R12" s="70"/>
      <c r="S12" s="70"/>
      <c r="T12" s="70"/>
      <c r="U12" s="70"/>
      <c r="V12" s="70"/>
      <c r="W12" s="70"/>
      <c r="X12" s="70"/>
    </row>
    <row r="13" spans="1:24" ht="16.5" customHeight="1">
      <c r="A13" s="115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70"/>
      <c r="Q13" s="70"/>
      <c r="R13" s="70"/>
      <c r="S13" s="70"/>
      <c r="T13" s="70"/>
      <c r="U13" s="70"/>
      <c r="V13" s="70"/>
      <c r="W13" s="70"/>
      <c r="X13" s="70"/>
    </row>
    <row r="14" spans="1:24" ht="30" customHeight="1">
      <c r="A14" s="213" t="s">
        <v>81</v>
      </c>
      <c r="B14" s="208" t="s">
        <v>1</v>
      </c>
      <c r="C14" s="208" t="s">
        <v>251</v>
      </c>
      <c r="D14" s="208" t="s">
        <v>246</v>
      </c>
      <c r="E14" s="208" t="s">
        <v>245</v>
      </c>
      <c r="F14" s="208" t="s">
        <v>250</v>
      </c>
      <c r="G14" s="208" t="s">
        <v>244</v>
      </c>
      <c r="H14" s="208" t="s">
        <v>249</v>
      </c>
      <c r="I14" s="214" t="s">
        <v>248</v>
      </c>
      <c r="J14" s="115"/>
      <c r="K14" s="115"/>
      <c r="L14" s="115"/>
      <c r="M14" s="115"/>
      <c r="N14" s="70"/>
      <c r="O14" s="70"/>
      <c r="P14" s="70"/>
      <c r="Q14" s="70"/>
      <c r="R14" s="70"/>
      <c r="S14" s="70"/>
      <c r="T14" s="70"/>
      <c r="U14" s="70"/>
      <c r="V14" s="70"/>
      <c r="W14" s="70"/>
    </row>
    <row r="15" spans="1:24" ht="23.25" customHeight="1">
      <c r="A15" s="213" t="s">
        <v>286</v>
      </c>
      <c r="B15" s="213">
        <v>138</v>
      </c>
      <c r="C15" s="213">
        <v>2</v>
      </c>
      <c r="D15" s="213">
        <v>9</v>
      </c>
      <c r="E15" s="213">
        <v>40</v>
      </c>
      <c r="F15" s="213">
        <v>2</v>
      </c>
      <c r="G15" s="213">
        <v>51</v>
      </c>
      <c r="H15" s="213">
        <v>9</v>
      </c>
      <c r="I15" s="214">
        <v>7</v>
      </c>
      <c r="J15" s="115"/>
      <c r="K15" s="115"/>
      <c r="L15" s="115"/>
      <c r="M15" s="115"/>
      <c r="N15" s="70"/>
      <c r="O15" s="70"/>
      <c r="P15" s="70"/>
      <c r="Q15" s="70"/>
      <c r="R15" s="70"/>
      <c r="S15" s="70"/>
      <c r="T15" s="70"/>
      <c r="U15" s="70"/>
      <c r="V15" s="70"/>
      <c r="W15" s="70"/>
    </row>
    <row r="16" spans="1:24" ht="23.25" customHeight="1">
      <c r="A16" s="213" t="s">
        <v>287</v>
      </c>
      <c r="B16" s="213">
        <v>78</v>
      </c>
      <c r="C16" s="213">
        <v>3</v>
      </c>
      <c r="D16" s="213">
        <v>8</v>
      </c>
      <c r="E16" s="213">
        <v>27</v>
      </c>
      <c r="F16" s="213">
        <v>2</v>
      </c>
      <c r="G16" s="213">
        <v>26</v>
      </c>
      <c r="H16" s="213">
        <v>3</v>
      </c>
      <c r="I16" s="214">
        <v>5</v>
      </c>
      <c r="J16" s="115"/>
      <c r="K16" s="115"/>
      <c r="L16" s="115"/>
      <c r="M16" s="115"/>
      <c r="N16" s="70"/>
      <c r="O16" s="70"/>
      <c r="P16" s="70"/>
      <c r="Q16" s="70"/>
      <c r="R16" s="70"/>
      <c r="S16" s="70"/>
      <c r="T16" s="70"/>
      <c r="U16" s="70"/>
      <c r="V16" s="70"/>
      <c r="W16" s="70"/>
    </row>
    <row r="17" spans="1:40" ht="23.25" customHeight="1">
      <c r="A17" s="213" t="s">
        <v>146</v>
      </c>
      <c r="B17" s="213">
        <v>14</v>
      </c>
      <c r="C17" s="213">
        <v>0</v>
      </c>
      <c r="D17" s="213">
        <v>0</v>
      </c>
      <c r="E17" s="213">
        <v>5</v>
      </c>
      <c r="F17" s="213">
        <v>1</v>
      </c>
      <c r="G17" s="213">
        <v>3</v>
      </c>
      <c r="H17" s="213">
        <v>0</v>
      </c>
      <c r="I17" s="214">
        <v>0</v>
      </c>
      <c r="J17" s="115"/>
      <c r="K17" s="115"/>
      <c r="L17" s="115"/>
      <c r="M17" s="115"/>
      <c r="N17" s="70"/>
      <c r="O17" s="70"/>
      <c r="P17" s="70"/>
      <c r="Q17" s="70"/>
      <c r="R17" s="70"/>
      <c r="S17" s="70"/>
      <c r="T17" s="70"/>
      <c r="U17" s="70"/>
      <c r="V17" s="70"/>
      <c r="W17" s="70"/>
    </row>
    <row r="18" spans="1:40" ht="23.25" customHeight="1">
      <c r="A18" s="213" t="s">
        <v>84</v>
      </c>
      <c r="B18" s="213">
        <v>119</v>
      </c>
      <c r="C18" s="213">
        <v>1</v>
      </c>
      <c r="D18" s="213">
        <v>14</v>
      </c>
      <c r="E18" s="213">
        <v>42</v>
      </c>
      <c r="F18" s="213">
        <v>6</v>
      </c>
      <c r="G18" s="213">
        <v>40</v>
      </c>
      <c r="H18" s="213">
        <v>2</v>
      </c>
      <c r="I18" s="214">
        <v>8</v>
      </c>
      <c r="J18" s="115"/>
      <c r="K18" s="115"/>
      <c r="L18" s="115"/>
      <c r="M18" s="115"/>
      <c r="N18" s="70"/>
      <c r="O18" s="70"/>
      <c r="P18" s="70"/>
      <c r="Q18" s="70"/>
      <c r="R18" s="70"/>
      <c r="S18" s="70"/>
      <c r="T18" s="70"/>
      <c r="U18" s="70"/>
      <c r="V18" s="70"/>
      <c r="W18" s="70"/>
    </row>
    <row r="19" spans="1:40" ht="23.25" customHeight="1">
      <c r="A19" s="213" t="s">
        <v>288</v>
      </c>
      <c r="B19" s="213">
        <v>76</v>
      </c>
      <c r="C19" s="213">
        <v>1</v>
      </c>
      <c r="D19" s="213">
        <v>13</v>
      </c>
      <c r="E19" s="213">
        <v>24</v>
      </c>
      <c r="F19" s="213">
        <v>3</v>
      </c>
      <c r="G19" s="213">
        <v>24</v>
      </c>
      <c r="H19" s="213">
        <v>3</v>
      </c>
      <c r="I19" s="214">
        <v>4</v>
      </c>
      <c r="J19" s="115"/>
      <c r="K19" s="115"/>
      <c r="L19" s="115"/>
      <c r="M19" s="115"/>
      <c r="N19" s="70"/>
      <c r="O19" s="70"/>
      <c r="P19" s="70"/>
      <c r="Q19" s="70"/>
      <c r="R19" s="70"/>
      <c r="S19" s="70"/>
      <c r="T19" s="70"/>
      <c r="U19" s="70"/>
      <c r="V19" s="70"/>
      <c r="W19" s="70"/>
    </row>
    <row r="20" spans="1:40" ht="23.25" customHeight="1">
      <c r="A20" s="213" t="s">
        <v>289</v>
      </c>
      <c r="B20" s="213">
        <v>32</v>
      </c>
      <c r="C20" s="213">
        <v>0</v>
      </c>
      <c r="D20" s="213">
        <v>5</v>
      </c>
      <c r="E20" s="213">
        <v>9</v>
      </c>
      <c r="F20" s="213">
        <v>1</v>
      </c>
      <c r="G20" s="213">
        <v>13</v>
      </c>
      <c r="H20" s="213">
        <v>0</v>
      </c>
      <c r="I20" s="214">
        <v>4</v>
      </c>
      <c r="J20" s="115"/>
      <c r="K20" s="115"/>
      <c r="L20" s="115"/>
      <c r="M20" s="115"/>
      <c r="N20" s="70"/>
      <c r="O20" s="70"/>
      <c r="P20" s="70"/>
      <c r="Q20" s="70"/>
      <c r="R20" s="70"/>
      <c r="S20" s="70"/>
      <c r="T20" s="70"/>
      <c r="U20" s="70"/>
      <c r="V20" s="70"/>
      <c r="W20" s="70"/>
    </row>
    <row r="21" spans="1:40" ht="16.5" customHeight="1">
      <c r="A21" s="213" t="s">
        <v>285</v>
      </c>
      <c r="B21" s="213">
        <v>156</v>
      </c>
      <c r="C21" s="213">
        <v>4</v>
      </c>
      <c r="D21" s="213">
        <v>20</v>
      </c>
      <c r="E21" s="213">
        <v>39</v>
      </c>
      <c r="F21" s="213">
        <v>6</v>
      </c>
      <c r="G21" s="213">
        <v>59</v>
      </c>
      <c r="H21" s="213">
        <v>7</v>
      </c>
      <c r="I21" s="214">
        <v>9</v>
      </c>
      <c r="J21" s="115"/>
      <c r="K21" s="115"/>
      <c r="L21" s="115"/>
      <c r="M21" s="115"/>
      <c r="N21" s="117"/>
      <c r="O21" s="70"/>
      <c r="P21" s="70"/>
      <c r="Q21" s="70"/>
      <c r="R21" s="70"/>
      <c r="S21" s="70"/>
      <c r="T21" s="70"/>
      <c r="U21" s="70"/>
      <c r="V21" s="70"/>
      <c r="W21" s="70"/>
    </row>
    <row r="22" spans="1:40" s="25" customFormat="1" ht="16.5" customHeight="1">
      <c r="A22" s="214"/>
      <c r="B22" s="214">
        <f t="shared" ref="B22:I22" si="2">SUM(B15:B21)</f>
        <v>613</v>
      </c>
      <c r="C22" s="214">
        <f t="shared" si="2"/>
        <v>11</v>
      </c>
      <c r="D22" s="214">
        <f t="shared" si="2"/>
        <v>69</v>
      </c>
      <c r="E22" s="214">
        <f t="shared" si="2"/>
        <v>186</v>
      </c>
      <c r="F22" s="214">
        <f t="shared" si="2"/>
        <v>21</v>
      </c>
      <c r="G22" s="214">
        <f t="shared" si="2"/>
        <v>216</v>
      </c>
      <c r="H22" s="214">
        <f t="shared" si="2"/>
        <v>24</v>
      </c>
      <c r="I22" s="214">
        <f t="shared" si="2"/>
        <v>37</v>
      </c>
      <c r="J22" s="115"/>
      <c r="K22" s="115"/>
      <c r="L22" s="115"/>
      <c r="M22" s="115"/>
      <c r="N22" s="117"/>
      <c r="O22" s="70"/>
      <c r="P22" s="70"/>
      <c r="Q22" s="70"/>
      <c r="R22" s="70"/>
      <c r="S22" s="70"/>
      <c r="T22" s="70"/>
      <c r="U22" s="70"/>
      <c r="V22" s="70"/>
      <c r="W22" s="70"/>
    </row>
    <row r="23" spans="1:40" s="25" customFormat="1" ht="16.5" customHeight="1">
      <c r="A23" s="115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7"/>
      <c r="O23" s="70"/>
      <c r="P23" s="70"/>
      <c r="Q23" s="70"/>
      <c r="R23" s="70"/>
      <c r="S23" s="70"/>
      <c r="T23" s="70"/>
      <c r="U23" s="70"/>
      <c r="V23" s="70"/>
      <c r="W23" s="70"/>
    </row>
    <row r="24" spans="1:40" ht="16.5" customHeight="1" thickBot="1">
      <c r="A24" s="116" t="s">
        <v>88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7"/>
      <c r="O24" s="70"/>
      <c r="P24" s="70"/>
      <c r="Q24" s="70"/>
      <c r="R24" s="70"/>
      <c r="S24" s="70"/>
      <c r="T24" s="70"/>
      <c r="U24" s="70"/>
      <c r="V24" s="70"/>
      <c r="W24" s="70"/>
    </row>
    <row r="25" spans="1:40" s="25" customFormat="1" ht="30" customHeight="1" thickTop="1">
      <c r="A25" s="137" t="s">
        <v>81</v>
      </c>
      <c r="B25" s="139" t="s">
        <v>1</v>
      </c>
      <c r="C25" s="139" t="s">
        <v>251</v>
      </c>
      <c r="D25" s="139" t="s">
        <v>246</v>
      </c>
      <c r="E25" s="139" t="s">
        <v>245</v>
      </c>
      <c r="F25" s="139" t="s">
        <v>250</v>
      </c>
      <c r="G25" s="139" t="s">
        <v>244</v>
      </c>
      <c r="H25" s="139" t="s">
        <v>249</v>
      </c>
      <c r="I25" s="133" t="s">
        <v>248</v>
      </c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</row>
    <row r="26" spans="1:40" s="25" customFormat="1" ht="30" customHeight="1">
      <c r="A26" s="18" t="s">
        <v>31</v>
      </c>
      <c r="B26" s="46">
        <f>B22</f>
        <v>613</v>
      </c>
      <c r="C26" s="46">
        <f t="shared" ref="C26:H26" si="3">C22</f>
        <v>11</v>
      </c>
      <c r="D26" s="46">
        <f t="shared" si="3"/>
        <v>69</v>
      </c>
      <c r="E26" s="46">
        <f t="shared" si="3"/>
        <v>186</v>
      </c>
      <c r="F26" s="46">
        <f t="shared" si="3"/>
        <v>21</v>
      </c>
      <c r="G26" s="46">
        <f t="shared" si="3"/>
        <v>216</v>
      </c>
      <c r="H26" s="46">
        <f t="shared" si="3"/>
        <v>24</v>
      </c>
      <c r="I26" s="49">
        <f t="shared" ref="I26" si="4">I22</f>
        <v>37</v>
      </c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</row>
    <row r="27" spans="1:40" s="25" customFormat="1" ht="30" customHeight="1">
      <c r="A27" s="48" t="s">
        <v>28</v>
      </c>
      <c r="B27" s="47">
        <f t="shared" ref="B27:I27" si="5">SUM(B28:B34)</f>
        <v>1</v>
      </c>
      <c r="C27" s="47">
        <f t="shared" si="5"/>
        <v>1</v>
      </c>
      <c r="D27" s="47">
        <f t="shared" si="5"/>
        <v>1</v>
      </c>
      <c r="E27" s="47">
        <f t="shared" si="5"/>
        <v>1</v>
      </c>
      <c r="F27" s="47">
        <f t="shared" si="5"/>
        <v>0.99999999999999989</v>
      </c>
      <c r="G27" s="47">
        <f t="shared" si="5"/>
        <v>1</v>
      </c>
      <c r="H27" s="47">
        <f t="shared" si="5"/>
        <v>1</v>
      </c>
      <c r="I27" s="50">
        <f t="shared" si="5"/>
        <v>1</v>
      </c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  <c r="AI27" s="114"/>
      <c r="AJ27" s="114"/>
      <c r="AK27" s="114"/>
      <c r="AL27" s="114"/>
      <c r="AM27" s="114"/>
      <c r="AN27" s="114"/>
    </row>
    <row r="28" spans="1:40" s="25" customFormat="1" ht="23.25" customHeight="1">
      <c r="A28" s="134" t="s">
        <v>286</v>
      </c>
      <c r="B28" s="142">
        <f t="shared" ref="B28:I34" si="6">B15/B$22</f>
        <v>0.22512234910277323</v>
      </c>
      <c r="C28" s="142">
        <f t="shared" si="6"/>
        <v>0.18181818181818182</v>
      </c>
      <c r="D28" s="142">
        <f t="shared" si="6"/>
        <v>0.13043478260869565</v>
      </c>
      <c r="E28" s="142">
        <f t="shared" si="6"/>
        <v>0.21505376344086022</v>
      </c>
      <c r="F28" s="142">
        <f t="shared" si="6"/>
        <v>9.5238095238095233E-2</v>
      </c>
      <c r="G28" s="142">
        <f t="shared" si="6"/>
        <v>0.2361111111111111</v>
      </c>
      <c r="H28" s="142">
        <f t="shared" si="6"/>
        <v>0.375</v>
      </c>
      <c r="I28" s="13">
        <f t="shared" si="6"/>
        <v>0.1891891891891892</v>
      </c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</row>
    <row r="29" spans="1:40" s="25" customFormat="1" ht="23.25" customHeight="1">
      <c r="A29" s="134" t="s">
        <v>287</v>
      </c>
      <c r="B29" s="142">
        <f t="shared" si="6"/>
        <v>0.12724306688417619</v>
      </c>
      <c r="C29" s="142">
        <f t="shared" si="6"/>
        <v>0.27272727272727271</v>
      </c>
      <c r="D29" s="142">
        <f t="shared" si="6"/>
        <v>0.11594202898550725</v>
      </c>
      <c r="E29" s="142">
        <f t="shared" si="6"/>
        <v>0.14516129032258066</v>
      </c>
      <c r="F29" s="142">
        <f t="shared" si="6"/>
        <v>9.5238095238095233E-2</v>
      </c>
      <c r="G29" s="142">
        <f t="shared" si="6"/>
        <v>0.12037037037037036</v>
      </c>
      <c r="H29" s="142">
        <f t="shared" si="6"/>
        <v>0.125</v>
      </c>
      <c r="I29" s="13">
        <f t="shared" si="6"/>
        <v>0.13513513513513514</v>
      </c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  <c r="AI29" s="114"/>
      <c r="AJ29" s="114"/>
      <c r="AK29" s="114"/>
      <c r="AL29" s="114"/>
      <c r="AM29" s="114"/>
      <c r="AN29" s="114"/>
    </row>
    <row r="30" spans="1:40" s="25" customFormat="1" ht="23.25" customHeight="1">
      <c r="A30" s="134" t="s">
        <v>146</v>
      </c>
      <c r="B30" s="142">
        <f t="shared" si="6"/>
        <v>2.2838499184339316E-2</v>
      </c>
      <c r="C30" s="142">
        <f t="shared" si="6"/>
        <v>0</v>
      </c>
      <c r="D30" s="142">
        <f t="shared" si="6"/>
        <v>0</v>
      </c>
      <c r="E30" s="142">
        <f t="shared" si="6"/>
        <v>2.6881720430107527E-2</v>
      </c>
      <c r="F30" s="142">
        <f t="shared" si="6"/>
        <v>4.7619047619047616E-2</v>
      </c>
      <c r="G30" s="142">
        <f t="shared" si="6"/>
        <v>1.3888888888888888E-2</v>
      </c>
      <c r="H30" s="142">
        <f t="shared" si="6"/>
        <v>0</v>
      </c>
      <c r="I30" s="13">
        <f t="shared" si="6"/>
        <v>0</v>
      </c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/>
    </row>
    <row r="31" spans="1:40" s="25" customFormat="1" ht="23.25" customHeight="1">
      <c r="A31" s="134" t="s">
        <v>84</v>
      </c>
      <c r="B31" s="142">
        <f t="shared" si="6"/>
        <v>0.19412724306688417</v>
      </c>
      <c r="C31" s="142">
        <f t="shared" si="6"/>
        <v>9.0909090909090912E-2</v>
      </c>
      <c r="D31" s="142">
        <f t="shared" si="6"/>
        <v>0.20289855072463769</v>
      </c>
      <c r="E31" s="142">
        <f t="shared" si="6"/>
        <v>0.22580645161290322</v>
      </c>
      <c r="F31" s="142">
        <f t="shared" si="6"/>
        <v>0.2857142857142857</v>
      </c>
      <c r="G31" s="142">
        <f t="shared" si="6"/>
        <v>0.18518518518518517</v>
      </c>
      <c r="H31" s="142">
        <f t="shared" si="6"/>
        <v>8.3333333333333329E-2</v>
      </c>
      <c r="I31" s="13">
        <f t="shared" si="6"/>
        <v>0.21621621621621623</v>
      </c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14"/>
      <c r="AM31" s="114"/>
      <c r="AN31" s="114"/>
    </row>
    <row r="32" spans="1:40" s="25" customFormat="1" ht="23.25" customHeight="1">
      <c r="A32" s="134" t="s">
        <v>288</v>
      </c>
      <c r="B32" s="142">
        <f t="shared" si="6"/>
        <v>0.12398042414355628</v>
      </c>
      <c r="C32" s="142">
        <f t="shared" si="6"/>
        <v>9.0909090909090912E-2</v>
      </c>
      <c r="D32" s="142">
        <f t="shared" si="6"/>
        <v>0.18840579710144928</v>
      </c>
      <c r="E32" s="142">
        <f t="shared" si="6"/>
        <v>0.12903225806451613</v>
      </c>
      <c r="F32" s="142">
        <f t="shared" si="6"/>
        <v>0.14285714285714285</v>
      </c>
      <c r="G32" s="142">
        <f t="shared" si="6"/>
        <v>0.1111111111111111</v>
      </c>
      <c r="H32" s="142">
        <f t="shared" si="6"/>
        <v>0.125</v>
      </c>
      <c r="I32" s="13">
        <f t="shared" si="6"/>
        <v>0.10810810810810811</v>
      </c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N32" s="114"/>
    </row>
    <row r="33" spans="1:40" s="25" customFormat="1" ht="23.25" customHeight="1">
      <c r="A33" s="134" t="s">
        <v>289</v>
      </c>
      <c r="B33" s="142">
        <f t="shared" si="6"/>
        <v>5.2202283849918436E-2</v>
      </c>
      <c r="C33" s="142">
        <f t="shared" si="6"/>
        <v>0</v>
      </c>
      <c r="D33" s="142">
        <f t="shared" si="6"/>
        <v>7.2463768115942032E-2</v>
      </c>
      <c r="E33" s="142">
        <f t="shared" si="6"/>
        <v>4.8387096774193547E-2</v>
      </c>
      <c r="F33" s="142">
        <f t="shared" si="6"/>
        <v>4.7619047619047616E-2</v>
      </c>
      <c r="G33" s="142">
        <f t="shared" si="6"/>
        <v>6.0185185185185182E-2</v>
      </c>
      <c r="H33" s="142">
        <f t="shared" si="6"/>
        <v>0</v>
      </c>
      <c r="I33" s="13">
        <f t="shared" si="6"/>
        <v>0.10810810810810811</v>
      </c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  <c r="AI33" s="114"/>
      <c r="AJ33" s="114"/>
      <c r="AK33" s="114"/>
      <c r="AL33" s="114"/>
      <c r="AM33" s="114"/>
      <c r="AN33" s="114"/>
    </row>
    <row r="34" spans="1:40" ht="30.75" thickBot="1">
      <c r="A34" s="135" t="s">
        <v>285</v>
      </c>
      <c r="B34" s="143">
        <f t="shared" si="6"/>
        <v>0.25448613376835238</v>
      </c>
      <c r="C34" s="143">
        <f t="shared" si="6"/>
        <v>0.36363636363636365</v>
      </c>
      <c r="D34" s="143">
        <f t="shared" si="6"/>
        <v>0.28985507246376813</v>
      </c>
      <c r="E34" s="143">
        <f t="shared" si="6"/>
        <v>0.20967741935483872</v>
      </c>
      <c r="F34" s="143">
        <f t="shared" si="6"/>
        <v>0.2857142857142857</v>
      </c>
      <c r="G34" s="143">
        <f t="shared" si="6"/>
        <v>0.27314814814814814</v>
      </c>
      <c r="H34" s="143">
        <f t="shared" si="6"/>
        <v>0.29166666666666669</v>
      </c>
      <c r="I34" s="14">
        <f t="shared" si="6"/>
        <v>0.24324324324324326</v>
      </c>
      <c r="J34" s="115"/>
      <c r="K34" s="115"/>
      <c r="L34" s="115"/>
      <c r="M34" s="115"/>
      <c r="N34" s="115"/>
      <c r="O34" s="115"/>
      <c r="P34" s="115"/>
      <c r="Q34" s="70"/>
      <c r="R34" s="70"/>
      <c r="S34" s="70"/>
      <c r="T34" s="70"/>
      <c r="U34" s="70"/>
      <c r="V34" s="70"/>
      <c r="W34" s="70"/>
    </row>
    <row r="35" spans="1:40" s="129" customFormat="1" ht="15.75" thickTop="1">
      <c r="A35" s="212"/>
      <c r="B35" s="212"/>
      <c r="C35" s="212"/>
      <c r="D35" s="212"/>
      <c r="E35" s="212"/>
      <c r="F35" s="212"/>
      <c r="G35" s="212"/>
      <c r="H35" s="212"/>
      <c r="I35" s="212"/>
      <c r="J35" s="115"/>
      <c r="K35" s="115"/>
      <c r="L35" s="115"/>
      <c r="M35" s="115"/>
      <c r="N35" s="115"/>
      <c r="O35" s="115"/>
      <c r="P35" s="115"/>
      <c r="Q35" s="136"/>
      <c r="R35" s="136"/>
      <c r="S35" s="136"/>
      <c r="T35" s="136"/>
      <c r="U35" s="136"/>
      <c r="V35" s="136"/>
      <c r="W35" s="136"/>
    </row>
    <row r="36" spans="1:40" s="129" customFormat="1">
      <c r="A36" s="212"/>
      <c r="B36" s="212"/>
      <c r="C36" s="212"/>
      <c r="D36" s="212"/>
      <c r="E36" s="212"/>
      <c r="F36" s="212"/>
      <c r="G36" s="212"/>
      <c r="H36" s="212"/>
      <c r="I36" s="212"/>
      <c r="J36" s="212"/>
      <c r="K36" s="115"/>
      <c r="L36" s="115"/>
      <c r="M36" s="115"/>
      <c r="N36" s="115"/>
      <c r="O36" s="115"/>
      <c r="P36" s="115"/>
      <c r="Q36" s="115"/>
      <c r="R36" s="136"/>
      <c r="S36" s="136"/>
      <c r="T36" s="136"/>
      <c r="U36" s="136"/>
      <c r="V36" s="136"/>
      <c r="W36" s="136"/>
      <c r="X36" s="136"/>
    </row>
    <row r="37" spans="1:40" s="129" customFormat="1">
      <c r="A37" s="212"/>
      <c r="B37" s="212"/>
      <c r="C37" s="212"/>
      <c r="D37" s="212"/>
      <c r="E37" s="212"/>
      <c r="F37" s="212"/>
      <c r="G37" s="212"/>
      <c r="H37" s="212"/>
      <c r="I37" s="212"/>
      <c r="J37" s="212"/>
      <c r="K37" s="115"/>
      <c r="L37" s="115"/>
      <c r="M37" s="115"/>
      <c r="N37" s="115"/>
      <c r="O37" s="115"/>
      <c r="P37" s="115"/>
      <c r="Q37" s="115"/>
      <c r="R37" s="136"/>
      <c r="S37" s="136"/>
      <c r="T37" s="136"/>
      <c r="U37" s="136"/>
      <c r="V37" s="136"/>
      <c r="W37" s="136"/>
      <c r="X37" s="136"/>
    </row>
    <row r="38" spans="1:40" s="129" customFormat="1">
      <c r="A38" s="212"/>
      <c r="B38" s="212"/>
      <c r="C38" s="212"/>
      <c r="D38" s="212"/>
      <c r="E38" s="212"/>
      <c r="F38" s="212"/>
      <c r="G38" s="212"/>
      <c r="H38" s="212"/>
      <c r="I38" s="212"/>
      <c r="J38" s="212"/>
      <c r="K38" s="115"/>
      <c r="L38" s="115"/>
      <c r="M38" s="115"/>
      <c r="N38" s="115"/>
      <c r="O38" s="115"/>
      <c r="P38" s="115"/>
      <c r="Q38" s="115"/>
      <c r="R38" s="136"/>
      <c r="S38" s="136"/>
      <c r="T38" s="136"/>
      <c r="U38" s="136"/>
      <c r="V38" s="136"/>
      <c r="W38" s="136"/>
      <c r="X38" s="136"/>
    </row>
    <row r="39" spans="1:40" ht="16.5" customHeight="1">
      <c r="A39" s="96" t="s">
        <v>81</v>
      </c>
      <c r="B39" s="96" t="s">
        <v>46</v>
      </c>
      <c r="C39" s="96" t="s">
        <v>292</v>
      </c>
      <c r="D39" s="96" t="s">
        <v>48</v>
      </c>
      <c r="E39" s="96" t="s">
        <v>49</v>
      </c>
      <c r="F39" s="96" t="s">
        <v>293</v>
      </c>
      <c r="G39" s="96" t="s">
        <v>294</v>
      </c>
      <c r="H39" s="96" t="s">
        <v>295</v>
      </c>
      <c r="I39" s="96" t="s">
        <v>28</v>
      </c>
      <c r="J39" s="115"/>
      <c r="K39" s="115"/>
      <c r="L39" s="115"/>
      <c r="M39" s="115"/>
      <c r="N39" s="115"/>
      <c r="O39" s="115"/>
      <c r="P39" s="115"/>
      <c r="Q39" s="115"/>
      <c r="R39" s="115"/>
      <c r="S39" s="70"/>
      <c r="T39" s="70"/>
      <c r="U39" s="70"/>
      <c r="V39" s="70"/>
      <c r="W39" s="70"/>
    </row>
    <row r="40" spans="1:40" ht="16.5" customHeight="1">
      <c r="A40" s="96" t="s">
        <v>286</v>
      </c>
      <c r="B40" s="96">
        <v>8</v>
      </c>
      <c r="C40" s="96">
        <v>37</v>
      </c>
      <c r="D40" s="96">
        <v>17</v>
      </c>
      <c r="E40" s="96">
        <v>23</v>
      </c>
      <c r="F40" s="96">
        <v>23</v>
      </c>
      <c r="G40" s="96">
        <v>7</v>
      </c>
      <c r="H40" s="96">
        <v>16</v>
      </c>
      <c r="I40" s="96">
        <f t="shared" ref="I40:I46" si="7">SUM(B40:H40)</f>
        <v>131</v>
      </c>
      <c r="J40" s="115"/>
      <c r="K40" s="115"/>
      <c r="L40" s="115"/>
      <c r="M40" s="115"/>
      <c r="N40" s="115"/>
      <c r="O40" s="115"/>
      <c r="P40" s="115"/>
      <c r="Q40" s="115"/>
      <c r="R40" s="115"/>
      <c r="S40" s="70"/>
      <c r="T40" s="70"/>
      <c r="U40" s="70"/>
      <c r="V40" s="70"/>
      <c r="W40" s="70"/>
    </row>
    <row r="41" spans="1:40" ht="16.5" customHeight="1">
      <c r="A41" s="96" t="s">
        <v>287</v>
      </c>
      <c r="B41" s="96">
        <v>8</v>
      </c>
      <c r="C41" s="96">
        <v>19</v>
      </c>
      <c r="D41" s="96">
        <v>12</v>
      </c>
      <c r="E41" s="96">
        <v>9</v>
      </c>
      <c r="F41" s="96">
        <v>18</v>
      </c>
      <c r="G41" s="96">
        <v>5</v>
      </c>
      <c r="H41" s="96">
        <v>5</v>
      </c>
      <c r="I41" s="96">
        <f t="shared" si="7"/>
        <v>76</v>
      </c>
      <c r="J41" s="115"/>
      <c r="K41" s="115"/>
      <c r="L41" s="115"/>
      <c r="M41" s="115"/>
      <c r="N41" s="115"/>
      <c r="O41" s="115"/>
      <c r="P41" s="115"/>
      <c r="Q41" s="115"/>
      <c r="R41" s="115"/>
      <c r="S41" s="70"/>
      <c r="T41" s="70"/>
      <c r="U41" s="70"/>
      <c r="V41" s="70"/>
      <c r="W41" s="70"/>
    </row>
    <row r="42" spans="1:40" ht="16.5" customHeight="1">
      <c r="A42" s="96" t="s">
        <v>146</v>
      </c>
      <c r="B42" s="96">
        <v>1</v>
      </c>
      <c r="C42" s="96">
        <v>3</v>
      </c>
      <c r="D42" s="96">
        <v>1</v>
      </c>
      <c r="E42" s="96">
        <v>2</v>
      </c>
      <c r="F42" s="96">
        <v>2</v>
      </c>
      <c r="G42" s="96">
        <v>0</v>
      </c>
      <c r="H42" s="96">
        <v>1</v>
      </c>
      <c r="I42" s="96">
        <f t="shared" si="7"/>
        <v>10</v>
      </c>
      <c r="J42" s="115"/>
      <c r="K42" s="115"/>
      <c r="L42" s="115"/>
      <c r="M42" s="115"/>
      <c r="N42" s="115"/>
      <c r="O42" s="115"/>
      <c r="P42" s="115"/>
      <c r="Q42" s="115"/>
      <c r="R42" s="115"/>
      <c r="S42" s="70"/>
      <c r="T42" s="70"/>
      <c r="U42" s="70"/>
      <c r="V42" s="70"/>
      <c r="W42" s="70"/>
    </row>
    <row r="43" spans="1:40" ht="16.5" customHeight="1">
      <c r="A43" s="96" t="s">
        <v>84</v>
      </c>
      <c r="B43" s="96">
        <v>5</v>
      </c>
      <c r="C43" s="96">
        <v>29</v>
      </c>
      <c r="D43" s="96">
        <v>14</v>
      </c>
      <c r="E43" s="96">
        <v>29</v>
      </c>
      <c r="F43" s="96">
        <v>15</v>
      </c>
      <c r="G43" s="96">
        <v>16</v>
      </c>
      <c r="H43" s="96">
        <v>11</v>
      </c>
      <c r="I43" s="96">
        <f t="shared" si="7"/>
        <v>119</v>
      </c>
      <c r="J43" s="115"/>
      <c r="K43" s="115"/>
      <c r="L43" s="115"/>
      <c r="M43" s="115"/>
      <c r="N43" s="115"/>
      <c r="O43" s="115"/>
      <c r="P43" s="115"/>
      <c r="Q43" s="115"/>
      <c r="R43" s="115"/>
      <c r="S43" s="70"/>
      <c r="T43" s="70"/>
      <c r="U43" s="70"/>
      <c r="V43" s="70"/>
      <c r="W43" s="70"/>
    </row>
    <row r="44" spans="1:40" ht="16.5" customHeight="1">
      <c r="A44" s="96" t="s">
        <v>288</v>
      </c>
      <c r="B44" s="96">
        <v>5</v>
      </c>
      <c r="C44" s="96">
        <v>21</v>
      </c>
      <c r="D44" s="96">
        <v>11</v>
      </c>
      <c r="E44" s="96">
        <v>9</v>
      </c>
      <c r="F44" s="96">
        <v>17</v>
      </c>
      <c r="G44" s="96">
        <v>6</v>
      </c>
      <c r="H44" s="96">
        <v>4</v>
      </c>
      <c r="I44" s="96">
        <f t="shared" si="7"/>
        <v>73</v>
      </c>
      <c r="J44" s="115"/>
      <c r="K44" s="115"/>
      <c r="L44" s="115"/>
      <c r="M44" s="115"/>
      <c r="N44" s="115"/>
      <c r="O44" s="115"/>
      <c r="P44" s="115"/>
      <c r="Q44" s="115"/>
      <c r="R44" s="115"/>
      <c r="S44" s="70"/>
      <c r="T44" s="70"/>
      <c r="U44" s="70"/>
      <c r="V44" s="70"/>
      <c r="W44" s="70"/>
    </row>
    <row r="45" spans="1:40" ht="16.5" customHeight="1">
      <c r="A45" s="96" t="s">
        <v>289</v>
      </c>
      <c r="B45" s="96">
        <v>2</v>
      </c>
      <c r="C45" s="96">
        <v>9</v>
      </c>
      <c r="D45" s="96">
        <v>5</v>
      </c>
      <c r="E45" s="96">
        <v>6</v>
      </c>
      <c r="F45" s="96">
        <v>6</v>
      </c>
      <c r="G45" s="96">
        <v>2</v>
      </c>
      <c r="H45" s="96">
        <v>2</v>
      </c>
      <c r="I45" s="96">
        <f t="shared" si="7"/>
        <v>32</v>
      </c>
      <c r="J45" s="115"/>
      <c r="K45" s="115"/>
      <c r="L45" s="115"/>
      <c r="M45" s="115"/>
      <c r="N45" s="115"/>
      <c r="O45" s="115"/>
      <c r="P45" s="115"/>
      <c r="Q45" s="115"/>
      <c r="R45" s="115"/>
      <c r="S45" s="70"/>
      <c r="T45" s="70"/>
      <c r="U45" s="70"/>
      <c r="V45" s="70"/>
      <c r="W45" s="70"/>
    </row>
    <row r="46" spans="1:40" s="25" customFormat="1" ht="16.5" customHeight="1">
      <c r="A46" s="96" t="s">
        <v>285</v>
      </c>
      <c r="B46" s="96">
        <v>18</v>
      </c>
      <c r="C46" s="96">
        <v>45</v>
      </c>
      <c r="D46" s="96">
        <v>23</v>
      </c>
      <c r="E46" s="96">
        <v>22</v>
      </c>
      <c r="F46" s="96">
        <v>22</v>
      </c>
      <c r="G46" s="96">
        <v>10</v>
      </c>
      <c r="H46" s="96">
        <v>14</v>
      </c>
      <c r="I46" s="96">
        <f t="shared" si="7"/>
        <v>154</v>
      </c>
      <c r="J46" s="115"/>
      <c r="K46" s="115"/>
      <c r="L46" s="115"/>
      <c r="M46" s="115"/>
      <c r="N46" s="115"/>
      <c r="O46" s="115"/>
      <c r="P46" s="115"/>
      <c r="Q46" s="115"/>
      <c r="R46" s="115"/>
      <c r="S46" s="70"/>
      <c r="T46" s="70"/>
      <c r="U46" s="70"/>
      <c r="V46" s="70"/>
      <c r="W46" s="70"/>
    </row>
    <row r="47" spans="1:40" s="25" customFormat="1" ht="16.5" customHeight="1">
      <c r="A47" s="115" t="s">
        <v>28</v>
      </c>
      <c r="B47" s="115">
        <f t="shared" ref="B47:I47" si="8">SUM(B40:B46)</f>
        <v>47</v>
      </c>
      <c r="C47" s="115">
        <f t="shared" si="8"/>
        <v>163</v>
      </c>
      <c r="D47" s="115">
        <f t="shared" si="8"/>
        <v>83</v>
      </c>
      <c r="E47" s="115">
        <f t="shared" si="8"/>
        <v>100</v>
      </c>
      <c r="F47" s="115">
        <f t="shared" si="8"/>
        <v>103</v>
      </c>
      <c r="G47" s="115">
        <f t="shared" si="8"/>
        <v>46</v>
      </c>
      <c r="H47" s="115">
        <f t="shared" si="8"/>
        <v>53</v>
      </c>
      <c r="I47" s="115">
        <f t="shared" si="8"/>
        <v>595</v>
      </c>
      <c r="J47" s="115"/>
      <c r="K47" s="115"/>
      <c r="L47" s="115"/>
      <c r="M47" s="115"/>
      <c r="N47" s="115"/>
      <c r="O47" s="115"/>
      <c r="P47" s="115"/>
      <c r="Q47" s="115"/>
      <c r="R47" s="115"/>
      <c r="S47" s="70"/>
      <c r="T47" s="70"/>
      <c r="U47" s="70"/>
      <c r="V47" s="70"/>
      <c r="W47" s="70"/>
    </row>
    <row r="48" spans="1:40" s="25" customFormat="1" ht="16.5" customHeight="1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70"/>
      <c r="U48" s="70"/>
      <c r="V48" s="70"/>
      <c r="W48" s="70"/>
      <c r="X48" s="70"/>
    </row>
    <row r="49" spans="1:32" s="25" customFormat="1" ht="16.5" customHeight="1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70"/>
      <c r="U49" s="70"/>
      <c r="V49" s="70"/>
      <c r="W49" s="70"/>
      <c r="X49" s="70"/>
    </row>
    <row r="50" spans="1:32" ht="16.5" customHeight="1" thickBot="1">
      <c r="A50" s="116" t="s">
        <v>89</v>
      </c>
      <c r="B50" s="115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70"/>
      <c r="U50" s="70"/>
      <c r="V50" s="70"/>
      <c r="W50" s="70"/>
      <c r="X50" s="70"/>
    </row>
    <row r="51" spans="1:32" s="25" customFormat="1" ht="21.75" customHeight="1" thickTop="1">
      <c r="A51" s="216" t="s">
        <v>81</v>
      </c>
      <c r="B51" s="217">
        <v>1</v>
      </c>
      <c r="C51" s="217">
        <v>2</v>
      </c>
      <c r="D51" s="217">
        <v>3</v>
      </c>
      <c r="E51" s="217">
        <v>4</v>
      </c>
      <c r="F51" s="217">
        <v>5</v>
      </c>
      <c r="G51" s="217">
        <v>6</v>
      </c>
      <c r="H51" s="217" t="s">
        <v>125</v>
      </c>
      <c r="I51" s="218" t="s">
        <v>28</v>
      </c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4"/>
      <c r="Y51" s="114"/>
      <c r="Z51" s="114"/>
      <c r="AA51" s="114"/>
      <c r="AB51" s="114"/>
      <c r="AC51" s="114"/>
      <c r="AD51" s="114"/>
      <c r="AE51" s="114"/>
      <c r="AF51" s="114"/>
    </row>
    <row r="52" spans="1:32" s="25" customFormat="1" ht="21.75" customHeight="1">
      <c r="A52" s="219" t="s">
        <v>31</v>
      </c>
      <c r="B52" s="220">
        <f t="shared" ref="B52:I52" si="9">B47</f>
        <v>47</v>
      </c>
      <c r="C52" s="220">
        <f t="shared" si="9"/>
        <v>163</v>
      </c>
      <c r="D52" s="220">
        <f t="shared" si="9"/>
        <v>83</v>
      </c>
      <c r="E52" s="220">
        <f t="shared" si="9"/>
        <v>100</v>
      </c>
      <c r="F52" s="220">
        <f t="shared" si="9"/>
        <v>103</v>
      </c>
      <c r="G52" s="220">
        <f t="shared" si="9"/>
        <v>46</v>
      </c>
      <c r="H52" s="220">
        <f t="shared" si="9"/>
        <v>53</v>
      </c>
      <c r="I52" s="221">
        <f t="shared" si="9"/>
        <v>595</v>
      </c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4"/>
      <c r="Y52" s="114"/>
      <c r="Z52" s="114"/>
      <c r="AA52" s="114"/>
      <c r="AB52" s="114"/>
      <c r="AC52" s="114"/>
      <c r="AD52" s="114"/>
      <c r="AE52" s="114"/>
      <c r="AF52" s="114"/>
    </row>
    <row r="53" spans="1:32" s="25" customFormat="1" ht="21.75" customHeight="1">
      <c r="A53" s="222" t="s">
        <v>28</v>
      </c>
      <c r="B53" s="223">
        <f>SUM(B54:B60)</f>
        <v>0.99999999999999989</v>
      </c>
      <c r="C53" s="223">
        <f t="shared" ref="C53:I53" si="10">SUM(C54:C60)</f>
        <v>1</v>
      </c>
      <c r="D53" s="223">
        <f t="shared" si="10"/>
        <v>0.99999999999999989</v>
      </c>
      <c r="E53" s="223">
        <f t="shared" si="10"/>
        <v>1</v>
      </c>
      <c r="F53" s="223">
        <f t="shared" si="10"/>
        <v>1</v>
      </c>
      <c r="G53" s="223">
        <f t="shared" si="10"/>
        <v>1</v>
      </c>
      <c r="H53" s="223">
        <f t="shared" si="10"/>
        <v>1</v>
      </c>
      <c r="I53" s="224">
        <f t="shared" si="10"/>
        <v>1</v>
      </c>
      <c r="J53" s="115"/>
      <c r="K53" s="115" t="s">
        <v>296</v>
      </c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4"/>
      <c r="Y53" s="114"/>
      <c r="Z53" s="114"/>
      <c r="AA53" s="114"/>
      <c r="AB53" s="114"/>
      <c r="AC53" s="114"/>
      <c r="AD53" s="114"/>
      <c r="AE53" s="114"/>
      <c r="AF53" s="114"/>
    </row>
    <row r="54" spans="1:32" s="25" customFormat="1" ht="21.75" customHeight="1">
      <c r="A54" s="225" t="s">
        <v>286</v>
      </c>
      <c r="B54" s="226">
        <f>B40/B$47</f>
        <v>0.1702127659574468</v>
      </c>
      <c r="C54" s="226">
        <f t="shared" ref="C54:H54" si="11">C40/C$47</f>
        <v>0.22699386503067484</v>
      </c>
      <c r="D54" s="226">
        <f t="shared" si="11"/>
        <v>0.20481927710843373</v>
      </c>
      <c r="E54" s="226">
        <f t="shared" si="11"/>
        <v>0.23</v>
      </c>
      <c r="F54" s="226">
        <f t="shared" si="11"/>
        <v>0.22330097087378642</v>
      </c>
      <c r="G54" s="226">
        <f t="shared" si="11"/>
        <v>0.15217391304347827</v>
      </c>
      <c r="H54" s="226">
        <f t="shared" si="11"/>
        <v>0.30188679245283018</v>
      </c>
      <c r="I54" s="227">
        <f t="shared" ref="I54:I60" si="12">I40/I$47</f>
        <v>0.22016806722689075</v>
      </c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4"/>
      <c r="Y54" s="114"/>
      <c r="Z54" s="114"/>
      <c r="AA54" s="114"/>
      <c r="AB54" s="114"/>
      <c r="AC54" s="114"/>
      <c r="AD54" s="114"/>
      <c r="AE54" s="114"/>
      <c r="AF54" s="114"/>
    </row>
    <row r="55" spans="1:32" s="25" customFormat="1" ht="21.75" customHeight="1">
      <c r="A55" s="225" t="s">
        <v>287</v>
      </c>
      <c r="B55" s="226">
        <f t="shared" ref="B55:H55" si="13">B41/B$47</f>
        <v>0.1702127659574468</v>
      </c>
      <c r="C55" s="226">
        <f t="shared" si="13"/>
        <v>0.1165644171779141</v>
      </c>
      <c r="D55" s="226">
        <f t="shared" si="13"/>
        <v>0.14457831325301204</v>
      </c>
      <c r="E55" s="226">
        <f t="shared" si="13"/>
        <v>0.09</v>
      </c>
      <c r="F55" s="226">
        <f t="shared" si="13"/>
        <v>0.17475728155339806</v>
      </c>
      <c r="G55" s="226">
        <f t="shared" si="13"/>
        <v>0.10869565217391304</v>
      </c>
      <c r="H55" s="226">
        <f t="shared" si="13"/>
        <v>9.4339622641509441E-2</v>
      </c>
      <c r="I55" s="227">
        <f t="shared" si="12"/>
        <v>0.12773109243697478</v>
      </c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4"/>
      <c r="Y55" s="114"/>
      <c r="Z55" s="114"/>
      <c r="AA55" s="114"/>
      <c r="AB55" s="114"/>
      <c r="AC55" s="114"/>
      <c r="AD55" s="114"/>
      <c r="AE55" s="114"/>
      <c r="AF55" s="114"/>
    </row>
    <row r="56" spans="1:32" s="25" customFormat="1" ht="21.75" customHeight="1">
      <c r="A56" s="225" t="s">
        <v>146</v>
      </c>
      <c r="B56" s="226">
        <f t="shared" ref="B56:H56" si="14">B42/B$47</f>
        <v>2.1276595744680851E-2</v>
      </c>
      <c r="C56" s="226">
        <f t="shared" si="14"/>
        <v>1.8404907975460124E-2</v>
      </c>
      <c r="D56" s="226">
        <f t="shared" si="14"/>
        <v>1.2048192771084338E-2</v>
      </c>
      <c r="E56" s="226">
        <f t="shared" si="14"/>
        <v>0.02</v>
      </c>
      <c r="F56" s="226">
        <f t="shared" si="14"/>
        <v>1.9417475728155338E-2</v>
      </c>
      <c r="G56" s="226">
        <f t="shared" si="14"/>
        <v>0</v>
      </c>
      <c r="H56" s="226">
        <f t="shared" si="14"/>
        <v>1.8867924528301886E-2</v>
      </c>
      <c r="I56" s="227">
        <f t="shared" si="12"/>
        <v>1.680672268907563E-2</v>
      </c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4"/>
      <c r="Y56" s="114"/>
      <c r="Z56" s="114"/>
      <c r="AA56" s="114"/>
      <c r="AB56" s="114"/>
      <c r="AC56" s="114"/>
      <c r="AD56" s="114"/>
      <c r="AE56" s="114"/>
      <c r="AF56" s="114"/>
    </row>
    <row r="57" spans="1:32" s="25" customFormat="1" ht="21.75" customHeight="1">
      <c r="A57" s="225" t="s">
        <v>84</v>
      </c>
      <c r="B57" s="226">
        <f t="shared" ref="B57:H57" si="15">B43/B$47</f>
        <v>0.10638297872340426</v>
      </c>
      <c r="C57" s="226">
        <f t="shared" si="15"/>
        <v>0.17791411042944785</v>
      </c>
      <c r="D57" s="226">
        <f t="shared" si="15"/>
        <v>0.16867469879518071</v>
      </c>
      <c r="E57" s="226">
        <f t="shared" si="15"/>
        <v>0.28999999999999998</v>
      </c>
      <c r="F57" s="226">
        <f t="shared" si="15"/>
        <v>0.14563106796116504</v>
      </c>
      <c r="G57" s="226">
        <f t="shared" si="15"/>
        <v>0.34782608695652173</v>
      </c>
      <c r="H57" s="226">
        <f t="shared" si="15"/>
        <v>0.20754716981132076</v>
      </c>
      <c r="I57" s="227">
        <f t="shared" si="12"/>
        <v>0.2</v>
      </c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4"/>
      <c r="Y57" s="114"/>
      <c r="Z57" s="114"/>
      <c r="AA57" s="114"/>
      <c r="AB57" s="114"/>
      <c r="AC57" s="114"/>
      <c r="AD57" s="114"/>
      <c r="AE57" s="114"/>
      <c r="AF57" s="114"/>
    </row>
    <row r="58" spans="1:32" s="25" customFormat="1" ht="21.75" customHeight="1">
      <c r="A58" s="225" t="s">
        <v>288</v>
      </c>
      <c r="B58" s="226">
        <f t="shared" ref="B58:H58" si="16">B44/B$47</f>
        <v>0.10638297872340426</v>
      </c>
      <c r="C58" s="226">
        <f t="shared" si="16"/>
        <v>0.12883435582822086</v>
      </c>
      <c r="D58" s="226">
        <f t="shared" si="16"/>
        <v>0.13253012048192772</v>
      </c>
      <c r="E58" s="226">
        <f t="shared" si="16"/>
        <v>0.09</v>
      </c>
      <c r="F58" s="226">
        <f t="shared" si="16"/>
        <v>0.1650485436893204</v>
      </c>
      <c r="G58" s="226">
        <f t="shared" si="16"/>
        <v>0.13043478260869565</v>
      </c>
      <c r="H58" s="226">
        <f t="shared" si="16"/>
        <v>7.5471698113207544E-2</v>
      </c>
      <c r="I58" s="227">
        <f t="shared" si="12"/>
        <v>0.1226890756302521</v>
      </c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4"/>
      <c r="Y58" s="114"/>
      <c r="Z58" s="114"/>
      <c r="AA58" s="114"/>
      <c r="AB58" s="114"/>
      <c r="AC58" s="114"/>
      <c r="AD58" s="114"/>
      <c r="AE58" s="114"/>
      <c r="AF58" s="114"/>
    </row>
    <row r="59" spans="1:32" s="25" customFormat="1" ht="21.75" customHeight="1">
      <c r="A59" s="225" t="s">
        <v>289</v>
      </c>
      <c r="B59" s="226">
        <f t="shared" ref="B59:H59" si="17">B45/B$47</f>
        <v>4.2553191489361701E-2</v>
      </c>
      <c r="C59" s="226">
        <f t="shared" si="17"/>
        <v>5.5214723926380369E-2</v>
      </c>
      <c r="D59" s="226">
        <f t="shared" si="17"/>
        <v>6.0240963855421686E-2</v>
      </c>
      <c r="E59" s="226">
        <f t="shared" si="17"/>
        <v>0.06</v>
      </c>
      <c r="F59" s="226">
        <f t="shared" si="17"/>
        <v>5.8252427184466021E-2</v>
      </c>
      <c r="G59" s="226">
        <f t="shared" si="17"/>
        <v>4.3478260869565216E-2</v>
      </c>
      <c r="H59" s="226">
        <f t="shared" si="17"/>
        <v>3.7735849056603772E-2</v>
      </c>
      <c r="I59" s="227">
        <f t="shared" si="12"/>
        <v>5.378151260504202E-2</v>
      </c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4"/>
      <c r="Y59" s="114"/>
      <c r="Z59" s="114"/>
      <c r="AA59" s="114"/>
      <c r="AB59" s="114"/>
      <c r="AC59" s="114"/>
      <c r="AD59" s="114"/>
      <c r="AE59" s="114"/>
      <c r="AF59" s="114"/>
    </row>
    <row r="60" spans="1:32" ht="16.5" customHeight="1" thickBot="1">
      <c r="A60" s="230" t="s">
        <v>285</v>
      </c>
      <c r="B60" s="228">
        <f t="shared" ref="B60:H60" si="18">B46/B$47</f>
        <v>0.38297872340425532</v>
      </c>
      <c r="C60" s="228">
        <f t="shared" si="18"/>
        <v>0.27607361963190186</v>
      </c>
      <c r="D60" s="228">
        <f t="shared" si="18"/>
        <v>0.27710843373493976</v>
      </c>
      <c r="E60" s="228">
        <f t="shared" si="18"/>
        <v>0.22</v>
      </c>
      <c r="F60" s="228">
        <f t="shared" si="18"/>
        <v>0.21359223300970873</v>
      </c>
      <c r="G60" s="228">
        <f t="shared" si="18"/>
        <v>0.21739130434782608</v>
      </c>
      <c r="H60" s="228">
        <f t="shared" si="18"/>
        <v>0.26415094339622641</v>
      </c>
      <c r="I60" s="229">
        <f t="shared" si="12"/>
        <v>0.25882352941176473</v>
      </c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4"/>
      <c r="Z60" s="114"/>
      <c r="AA60" s="114"/>
      <c r="AB60" s="114"/>
      <c r="AC60" s="114"/>
      <c r="AD60" s="114"/>
      <c r="AE60" s="114"/>
    </row>
    <row r="61" spans="1:32" ht="16.5" customHeight="1" thickTop="1">
      <c r="A61" s="115"/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4"/>
      <c r="Z61" s="114"/>
      <c r="AA61" s="114"/>
      <c r="AB61" s="114"/>
      <c r="AC61" s="114"/>
      <c r="AD61" s="114"/>
      <c r="AE61" s="114"/>
    </row>
    <row r="62" spans="1:32" ht="75">
      <c r="A62" s="208" t="s">
        <v>81</v>
      </c>
      <c r="B62" s="208" t="s">
        <v>28</v>
      </c>
      <c r="C62" s="208" t="s">
        <v>131</v>
      </c>
      <c r="D62" s="208" t="s">
        <v>132</v>
      </c>
      <c r="E62" s="208" t="s">
        <v>133</v>
      </c>
      <c r="F62" s="208" t="s">
        <v>134</v>
      </c>
      <c r="G62" s="208" t="s">
        <v>135</v>
      </c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4"/>
      <c r="Z62" s="114"/>
      <c r="AA62" s="114"/>
      <c r="AB62" s="114"/>
      <c r="AC62" s="114"/>
      <c r="AD62" s="114"/>
      <c r="AE62" s="114"/>
    </row>
    <row r="63" spans="1:32" ht="16.5" customHeight="1">
      <c r="A63" s="208" t="s">
        <v>286</v>
      </c>
      <c r="B63" s="208">
        <v>138</v>
      </c>
      <c r="C63" s="208">
        <v>14</v>
      </c>
      <c r="D63" s="208">
        <v>10</v>
      </c>
      <c r="E63" s="208">
        <v>2</v>
      </c>
      <c r="F63" s="208">
        <v>19</v>
      </c>
      <c r="G63" s="208">
        <v>93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4"/>
      <c r="Z63" s="114"/>
    </row>
    <row r="64" spans="1:32" ht="16.5" customHeight="1">
      <c r="A64" s="208" t="s">
        <v>287</v>
      </c>
      <c r="B64" s="208">
        <v>78</v>
      </c>
      <c r="C64" s="208">
        <v>9</v>
      </c>
      <c r="D64" s="208">
        <v>2</v>
      </c>
      <c r="E64" s="208">
        <v>0</v>
      </c>
      <c r="F64" s="208">
        <v>11</v>
      </c>
      <c r="G64" s="208">
        <v>56</v>
      </c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4"/>
      <c r="Z64" s="114"/>
    </row>
    <row r="65" spans="1:26" ht="16.5" customHeight="1">
      <c r="A65" s="208" t="s">
        <v>146</v>
      </c>
      <c r="B65" s="208">
        <v>14</v>
      </c>
      <c r="C65" s="208">
        <v>1</v>
      </c>
      <c r="D65" s="208">
        <v>1</v>
      </c>
      <c r="E65" s="208">
        <v>0</v>
      </c>
      <c r="F65" s="208">
        <v>4</v>
      </c>
      <c r="G65" s="208">
        <v>8</v>
      </c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4"/>
      <c r="Z65" s="114"/>
    </row>
    <row r="66" spans="1:26" ht="16.5" customHeight="1">
      <c r="A66" s="208" t="s">
        <v>84</v>
      </c>
      <c r="B66" s="208">
        <v>119</v>
      </c>
      <c r="C66" s="208">
        <v>13</v>
      </c>
      <c r="D66" s="208">
        <v>3</v>
      </c>
      <c r="E66" s="208">
        <v>3</v>
      </c>
      <c r="F66" s="208">
        <v>13</v>
      </c>
      <c r="G66" s="208">
        <v>87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4"/>
      <c r="Z66" s="114"/>
    </row>
    <row r="67" spans="1:26" ht="16.5" customHeight="1">
      <c r="A67" s="208" t="s">
        <v>288</v>
      </c>
      <c r="B67" s="208">
        <v>76</v>
      </c>
      <c r="C67" s="208">
        <v>4</v>
      </c>
      <c r="D67" s="208">
        <v>2</v>
      </c>
      <c r="E67" s="208">
        <v>2</v>
      </c>
      <c r="F67" s="208">
        <v>12</v>
      </c>
      <c r="G67" s="208">
        <v>56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4"/>
      <c r="Z67" s="114"/>
    </row>
    <row r="68" spans="1:26" ht="16.5" customHeight="1">
      <c r="A68" s="208" t="s">
        <v>289</v>
      </c>
      <c r="B68" s="208">
        <v>32</v>
      </c>
      <c r="C68" s="208">
        <v>3</v>
      </c>
      <c r="D68" s="208">
        <v>2</v>
      </c>
      <c r="E68" s="208">
        <v>1</v>
      </c>
      <c r="F68" s="208">
        <v>7</v>
      </c>
      <c r="G68" s="208">
        <v>19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4"/>
      <c r="Z68" s="114"/>
    </row>
    <row r="69" spans="1:26" s="25" customFormat="1" ht="16.5" customHeight="1">
      <c r="A69" s="208" t="s">
        <v>285</v>
      </c>
      <c r="B69" s="208">
        <v>156</v>
      </c>
      <c r="C69" s="208">
        <v>18</v>
      </c>
      <c r="D69" s="208">
        <v>9</v>
      </c>
      <c r="E69" s="208">
        <v>7</v>
      </c>
      <c r="F69" s="208">
        <v>10</v>
      </c>
      <c r="G69" s="208">
        <v>112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4"/>
      <c r="Z69" s="114"/>
    </row>
    <row r="70" spans="1:26" s="25" customFormat="1" ht="16.5" customHeight="1">
      <c r="A70" s="214" t="s">
        <v>28</v>
      </c>
      <c r="B70" s="214">
        <f>SUM(B63:B69)</f>
        <v>613</v>
      </c>
      <c r="C70" s="214">
        <f t="shared" ref="C70:G70" si="19">SUM(C63:C69)</f>
        <v>62</v>
      </c>
      <c r="D70" s="214">
        <f t="shared" si="19"/>
        <v>29</v>
      </c>
      <c r="E70" s="214">
        <f t="shared" si="19"/>
        <v>15</v>
      </c>
      <c r="F70" s="214">
        <f t="shared" si="19"/>
        <v>76</v>
      </c>
      <c r="G70" s="214">
        <f t="shared" si="19"/>
        <v>431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4"/>
      <c r="Z70" s="114"/>
    </row>
    <row r="71" spans="1:26" s="25" customFormat="1" ht="16.5" customHeight="1">
      <c r="A71" s="115"/>
      <c r="B71" s="115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4"/>
      <c r="Z71" s="114"/>
    </row>
    <row r="72" spans="1:26" s="25" customFormat="1" ht="16.5" customHeight="1">
      <c r="A72" s="115"/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4"/>
      <c r="Z72" s="114"/>
    </row>
    <row r="73" spans="1:26" ht="16.5" customHeight="1" thickBot="1">
      <c r="A73" s="116" t="s">
        <v>90</v>
      </c>
      <c r="B73" s="115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4"/>
      <c r="Z73" s="114"/>
    </row>
    <row r="74" spans="1:26" s="25" customFormat="1" ht="30.75" thickTop="1">
      <c r="A74" s="132" t="s">
        <v>81</v>
      </c>
      <c r="B74" s="139" t="s">
        <v>28</v>
      </c>
      <c r="C74" s="139" t="s">
        <v>257</v>
      </c>
      <c r="D74" s="139" t="s">
        <v>258</v>
      </c>
      <c r="E74" s="139" t="s">
        <v>133</v>
      </c>
      <c r="F74" s="139" t="s">
        <v>134</v>
      </c>
      <c r="G74" s="133" t="s">
        <v>135</v>
      </c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4"/>
      <c r="Z74" s="114"/>
    </row>
    <row r="75" spans="1:26" s="25" customFormat="1" ht="19.5" customHeight="1">
      <c r="A75" s="18" t="s">
        <v>31</v>
      </c>
      <c r="B75" s="46">
        <f>B70</f>
        <v>613</v>
      </c>
      <c r="C75" s="46">
        <f t="shared" ref="C75:G75" si="20">C70</f>
        <v>62</v>
      </c>
      <c r="D75" s="46">
        <f t="shared" si="20"/>
        <v>29</v>
      </c>
      <c r="E75" s="46">
        <f t="shared" si="20"/>
        <v>15</v>
      </c>
      <c r="F75" s="46">
        <f t="shared" si="20"/>
        <v>76</v>
      </c>
      <c r="G75" s="49">
        <f t="shared" si="20"/>
        <v>431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4"/>
      <c r="Z75" s="114"/>
    </row>
    <row r="76" spans="1:26" s="25" customFormat="1" ht="19.5" customHeight="1">
      <c r="A76" s="48" t="s">
        <v>28</v>
      </c>
      <c r="B76" s="47">
        <f>SUM(B77:B83)</f>
        <v>1</v>
      </c>
      <c r="C76" s="47">
        <f t="shared" ref="C76:G76" si="21">SUM(C77:C83)</f>
        <v>1</v>
      </c>
      <c r="D76" s="47">
        <f t="shared" si="21"/>
        <v>1.0000000000000002</v>
      </c>
      <c r="E76" s="47">
        <f t="shared" si="21"/>
        <v>1</v>
      </c>
      <c r="F76" s="47">
        <f t="shared" si="21"/>
        <v>1</v>
      </c>
      <c r="G76" s="50">
        <f t="shared" si="21"/>
        <v>1</v>
      </c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</row>
    <row r="77" spans="1:26" s="25" customFormat="1" ht="19.5" customHeight="1">
      <c r="A77" s="134" t="s">
        <v>82</v>
      </c>
      <c r="B77" s="118">
        <f>B63/B$70</f>
        <v>0.22512234910277323</v>
      </c>
      <c r="C77" s="118">
        <f t="shared" ref="C77:G77" si="22">C63/C$70</f>
        <v>0.22580645161290322</v>
      </c>
      <c r="D77" s="118">
        <f t="shared" si="22"/>
        <v>0.34482758620689657</v>
      </c>
      <c r="E77" s="232">
        <f t="shared" si="22"/>
        <v>0.13333333333333333</v>
      </c>
      <c r="F77" s="118">
        <f t="shared" si="22"/>
        <v>0.25</v>
      </c>
      <c r="G77" s="119">
        <f t="shared" si="22"/>
        <v>0.21577726218097448</v>
      </c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</row>
    <row r="78" spans="1:26" s="25" customFormat="1" ht="19.5" customHeight="1">
      <c r="A78" s="134" t="s">
        <v>83</v>
      </c>
      <c r="B78" s="118">
        <f t="shared" ref="B78:G78" si="23">B64/B$70</f>
        <v>0.12724306688417619</v>
      </c>
      <c r="C78" s="232">
        <f t="shared" si="23"/>
        <v>0.14516129032258066</v>
      </c>
      <c r="D78" s="118">
        <f t="shared" si="23"/>
        <v>6.8965517241379309E-2</v>
      </c>
      <c r="E78" s="118">
        <f t="shared" si="23"/>
        <v>0</v>
      </c>
      <c r="F78" s="118">
        <f t="shared" si="23"/>
        <v>0.14473684210526316</v>
      </c>
      <c r="G78" s="119">
        <f t="shared" si="23"/>
        <v>0.12993039443155452</v>
      </c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</row>
    <row r="79" spans="1:26" s="25" customFormat="1" ht="19.5" customHeight="1">
      <c r="A79" s="134" t="s">
        <v>84</v>
      </c>
      <c r="B79" s="118">
        <f t="shared" ref="B79:G79" si="24">B65/B$70</f>
        <v>2.2838499184339316E-2</v>
      </c>
      <c r="C79" s="118">
        <f t="shared" si="24"/>
        <v>1.6129032258064516E-2</v>
      </c>
      <c r="D79" s="118">
        <f t="shared" si="24"/>
        <v>3.4482758620689655E-2</v>
      </c>
      <c r="E79" s="118">
        <f t="shared" si="24"/>
        <v>0</v>
      </c>
      <c r="F79" s="118">
        <f t="shared" si="24"/>
        <v>5.2631578947368418E-2</v>
      </c>
      <c r="G79" s="119">
        <f t="shared" si="24"/>
        <v>1.8561484918793503E-2</v>
      </c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</row>
    <row r="80" spans="1:26" s="25" customFormat="1" ht="19.5" customHeight="1">
      <c r="A80" s="134" t="s">
        <v>85</v>
      </c>
      <c r="B80" s="118">
        <f t="shared" ref="B80:G80" si="25">B66/B$70</f>
        <v>0.19412724306688417</v>
      </c>
      <c r="C80" s="232">
        <f t="shared" si="25"/>
        <v>0.20967741935483872</v>
      </c>
      <c r="D80" s="118">
        <f t="shared" si="25"/>
        <v>0.10344827586206896</v>
      </c>
      <c r="E80" s="118">
        <f t="shared" si="25"/>
        <v>0.2</v>
      </c>
      <c r="F80" s="118">
        <f t="shared" si="25"/>
        <v>0.17105263157894737</v>
      </c>
      <c r="G80" s="119">
        <f t="shared" si="25"/>
        <v>0.20185614849187936</v>
      </c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</row>
    <row r="81" spans="1:36" s="25" customFormat="1" ht="19.5" customHeight="1">
      <c r="A81" s="134" t="s">
        <v>86</v>
      </c>
      <c r="B81" s="118">
        <f t="shared" ref="B81:G81" si="26">B67/B$70</f>
        <v>0.12398042414355628</v>
      </c>
      <c r="C81" s="118">
        <f t="shared" si="26"/>
        <v>6.4516129032258063E-2</v>
      </c>
      <c r="D81" s="118">
        <f t="shared" si="26"/>
        <v>6.8965517241379309E-2</v>
      </c>
      <c r="E81" s="232">
        <f t="shared" si="26"/>
        <v>0.13333333333333333</v>
      </c>
      <c r="F81" s="118">
        <f t="shared" si="26"/>
        <v>0.15789473684210525</v>
      </c>
      <c r="G81" s="119">
        <f t="shared" si="26"/>
        <v>0.12993039443155452</v>
      </c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</row>
    <row r="82" spans="1:36" s="25" customFormat="1" ht="19.5" customHeight="1">
      <c r="A82" s="134" t="s">
        <v>87</v>
      </c>
      <c r="B82" s="118">
        <f t="shared" ref="B82:G83" si="27">B68/B$70</f>
        <v>5.2202283849918436E-2</v>
      </c>
      <c r="C82" s="118">
        <f t="shared" si="27"/>
        <v>4.8387096774193547E-2</v>
      </c>
      <c r="D82" s="118">
        <f t="shared" si="27"/>
        <v>6.8965517241379309E-2</v>
      </c>
      <c r="E82" s="118">
        <f t="shared" si="27"/>
        <v>6.6666666666666666E-2</v>
      </c>
      <c r="F82" s="118">
        <f t="shared" si="27"/>
        <v>9.2105263157894732E-2</v>
      </c>
      <c r="G82" s="119">
        <f t="shared" si="27"/>
        <v>4.4083526682134569E-2</v>
      </c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</row>
    <row r="83" spans="1:36" ht="16.5" customHeight="1" thickBot="1">
      <c r="A83" s="135" t="s">
        <v>87</v>
      </c>
      <c r="B83" s="120">
        <f t="shared" si="27"/>
        <v>0.25448613376835238</v>
      </c>
      <c r="C83" s="120">
        <f t="shared" si="27"/>
        <v>0.29032258064516131</v>
      </c>
      <c r="D83" s="120">
        <f t="shared" si="27"/>
        <v>0.31034482758620691</v>
      </c>
      <c r="E83" s="231">
        <f t="shared" si="27"/>
        <v>0.46666666666666667</v>
      </c>
      <c r="F83" s="120">
        <f t="shared" si="27"/>
        <v>0.13157894736842105</v>
      </c>
      <c r="G83" s="121">
        <f t="shared" si="27"/>
        <v>0.25986078886310904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</row>
    <row r="84" spans="1:36" ht="16.5" customHeight="1" thickTop="1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</row>
    <row r="85" spans="1:36" ht="30" customHeight="1">
      <c r="A85" s="208" t="s">
        <v>81</v>
      </c>
      <c r="B85" s="208" t="s">
        <v>228</v>
      </c>
      <c r="C85" s="208" t="s">
        <v>229</v>
      </c>
      <c r="D85" s="208" t="s">
        <v>70</v>
      </c>
      <c r="E85" s="208" t="s">
        <v>230</v>
      </c>
      <c r="F85" s="208" t="s">
        <v>42</v>
      </c>
      <c r="G85" s="208" t="s">
        <v>1</v>
      </c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</row>
    <row r="86" spans="1:36" ht="30" customHeight="1">
      <c r="A86" s="208" t="s">
        <v>286</v>
      </c>
      <c r="B86" s="208">
        <v>11</v>
      </c>
      <c r="C86" s="208">
        <v>29</v>
      </c>
      <c r="D86" s="208">
        <v>27</v>
      </c>
      <c r="E86" s="208">
        <v>22</v>
      </c>
      <c r="F86" s="208">
        <v>26</v>
      </c>
      <c r="G86" s="208">
        <f>SUM(B86:F86)</f>
        <v>115</v>
      </c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</row>
    <row r="87" spans="1:36" ht="30" customHeight="1">
      <c r="A87" s="208" t="s">
        <v>287</v>
      </c>
      <c r="B87" s="208">
        <v>4</v>
      </c>
      <c r="C87" s="208">
        <v>15</v>
      </c>
      <c r="D87" s="208">
        <v>25</v>
      </c>
      <c r="E87" s="208">
        <v>13</v>
      </c>
      <c r="F87" s="208">
        <v>10</v>
      </c>
      <c r="G87" s="208">
        <f t="shared" ref="G87:G92" si="28">SUM(B87:F87)</f>
        <v>67</v>
      </c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</row>
    <row r="88" spans="1:36" ht="30" customHeight="1">
      <c r="A88" s="208" t="s">
        <v>84</v>
      </c>
      <c r="B88" s="208">
        <v>10</v>
      </c>
      <c r="C88" s="208">
        <v>26</v>
      </c>
      <c r="D88" s="208">
        <v>37</v>
      </c>
      <c r="E88" s="208">
        <v>20</v>
      </c>
      <c r="F88" s="208">
        <v>16</v>
      </c>
      <c r="G88" s="208">
        <f t="shared" si="28"/>
        <v>109</v>
      </c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4"/>
      <c r="Z88" s="114"/>
      <c r="AA88" s="114"/>
      <c r="AB88" s="114"/>
      <c r="AC88" s="114"/>
      <c r="AD88" s="114"/>
      <c r="AE88" s="114"/>
      <c r="AF88" s="114"/>
      <c r="AG88" s="114"/>
    </row>
    <row r="89" spans="1:36" ht="30" customHeight="1">
      <c r="A89" s="208" t="s">
        <v>288</v>
      </c>
      <c r="B89" s="208">
        <v>7</v>
      </c>
      <c r="C89" s="208">
        <v>16</v>
      </c>
      <c r="D89" s="208">
        <v>15</v>
      </c>
      <c r="E89" s="208">
        <v>15</v>
      </c>
      <c r="F89" s="208">
        <v>15</v>
      </c>
      <c r="G89" s="208">
        <f t="shared" si="28"/>
        <v>68</v>
      </c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4"/>
      <c r="Z89" s="114"/>
      <c r="AA89" s="114"/>
      <c r="AB89" s="114"/>
      <c r="AC89" s="114"/>
      <c r="AD89" s="114"/>
      <c r="AE89" s="114"/>
      <c r="AF89" s="114"/>
      <c r="AG89" s="114"/>
    </row>
    <row r="90" spans="1:36" ht="30" customHeight="1">
      <c r="A90" s="208" t="s">
        <v>289</v>
      </c>
      <c r="B90" s="208">
        <v>1</v>
      </c>
      <c r="C90" s="208">
        <v>7</v>
      </c>
      <c r="D90" s="208">
        <v>8</v>
      </c>
      <c r="E90" s="208">
        <v>5</v>
      </c>
      <c r="F90" s="208">
        <v>8</v>
      </c>
      <c r="G90" s="208">
        <f t="shared" si="28"/>
        <v>29</v>
      </c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115"/>
      <c r="X90" s="115"/>
      <c r="Y90" s="114"/>
      <c r="Z90" s="114"/>
      <c r="AA90" s="114"/>
      <c r="AB90" s="114"/>
      <c r="AC90" s="114"/>
      <c r="AD90" s="114"/>
      <c r="AE90" s="114"/>
      <c r="AF90" s="114"/>
      <c r="AG90" s="114"/>
    </row>
    <row r="91" spans="1:36" ht="16.5" customHeight="1">
      <c r="A91" s="208" t="s">
        <v>285</v>
      </c>
      <c r="B91" s="208">
        <v>9</v>
      </c>
      <c r="C91" s="208">
        <v>23</v>
      </c>
      <c r="D91" s="208">
        <v>35</v>
      </c>
      <c r="E91" s="208">
        <v>41</v>
      </c>
      <c r="F91" s="208">
        <v>35</v>
      </c>
      <c r="G91" s="208">
        <f t="shared" si="28"/>
        <v>143</v>
      </c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4"/>
      <c r="Z91" s="114"/>
      <c r="AA91" s="114"/>
      <c r="AB91" s="114"/>
      <c r="AC91" s="114"/>
      <c r="AD91" s="114"/>
      <c r="AE91" s="114"/>
      <c r="AF91" s="114"/>
      <c r="AG91" s="114"/>
    </row>
    <row r="92" spans="1:36" s="25" customFormat="1" ht="16.5" customHeight="1">
      <c r="A92" s="214"/>
      <c r="B92" s="214">
        <f>SUM(B86:B91)</f>
        <v>42</v>
      </c>
      <c r="C92" s="214">
        <f>SUM(C86:C91)</f>
        <v>116</v>
      </c>
      <c r="D92" s="214">
        <f>SUM(D86:D91)</f>
        <v>147</v>
      </c>
      <c r="E92" s="214">
        <f>SUM(E86:E91)</f>
        <v>116</v>
      </c>
      <c r="F92" s="214">
        <f t="shared" ref="F92" si="29">SUM(F86:F91)</f>
        <v>110</v>
      </c>
      <c r="G92" s="208">
        <f t="shared" si="28"/>
        <v>531</v>
      </c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4"/>
      <c r="Z92" s="114"/>
      <c r="AA92" s="114"/>
      <c r="AB92" s="114"/>
      <c r="AC92" s="114"/>
      <c r="AD92" s="114"/>
      <c r="AE92" s="114"/>
      <c r="AF92" s="114"/>
      <c r="AG92" s="114"/>
    </row>
    <row r="93" spans="1:36" s="25" customFormat="1" ht="16.5" customHeight="1">
      <c r="A93" s="115"/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4"/>
      <c r="Z93" s="114"/>
      <c r="AA93" s="114"/>
      <c r="AB93" s="114"/>
      <c r="AC93" s="114"/>
      <c r="AD93" s="114"/>
      <c r="AE93" s="114"/>
      <c r="AF93" s="114"/>
      <c r="AG93" s="114"/>
    </row>
    <row r="94" spans="1:36" s="25" customFormat="1" ht="16.5" customHeight="1">
      <c r="A94" s="115"/>
      <c r="B94" s="115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4"/>
      <c r="Z94" s="114"/>
      <c r="AA94" s="114"/>
      <c r="AB94" s="114"/>
      <c r="AC94" s="114"/>
      <c r="AD94" s="114"/>
      <c r="AE94" s="114"/>
      <c r="AF94" s="114"/>
      <c r="AG94" s="114"/>
    </row>
    <row r="95" spans="1:36" ht="16.5" customHeight="1" thickBot="1">
      <c r="A95" s="116" t="s">
        <v>91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4"/>
      <c r="Z95" s="114"/>
      <c r="AA95" s="114"/>
      <c r="AB95" s="114"/>
      <c r="AC95" s="114"/>
      <c r="AD95" s="114"/>
      <c r="AE95" s="114"/>
      <c r="AF95" s="114"/>
      <c r="AG95" s="114"/>
    </row>
    <row r="96" spans="1:36" s="25" customFormat="1" ht="30" customHeight="1" thickTop="1">
      <c r="A96" s="64" t="s">
        <v>81</v>
      </c>
      <c r="B96" s="62" t="s">
        <v>228</v>
      </c>
      <c r="C96" s="62" t="s">
        <v>229</v>
      </c>
      <c r="D96" s="62" t="s">
        <v>70</v>
      </c>
      <c r="E96" s="62" t="s">
        <v>230</v>
      </c>
      <c r="F96" s="62" t="s">
        <v>42</v>
      </c>
      <c r="G96" s="63" t="s">
        <v>28</v>
      </c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</row>
    <row r="97" spans="1:36" s="25" customFormat="1" ht="30" customHeight="1">
      <c r="A97" s="74" t="s">
        <v>31</v>
      </c>
      <c r="B97" s="46">
        <f>B92</f>
        <v>42</v>
      </c>
      <c r="C97" s="46">
        <f t="shared" ref="C97:G97" si="30">C92</f>
        <v>116</v>
      </c>
      <c r="D97" s="46">
        <f t="shared" si="30"/>
        <v>147</v>
      </c>
      <c r="E97" s="46">
        <f t="shared" si="30"/>
        <v>116</v>
      </c>
      <c r="F97" s="46">
        <f t="shared" si="30"/>
        <v>110</v>
      </c>
      <c r="G97" s="49">
        <f t="shared" si="30"/>
        <v>531</v>
      </c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</row>
    <row r="98" spans="1:36" s="25" customFormat="1" ht="30" customHeight="1">
      <c r="A98" s="75" t="s">
        <v>28</v>
      </c>
      <c r="B98" s="47">
        <f>SUM(B99:B104)</f>
        <v>1</v>
      </c>
      <c r="C98" s="47">
        <f t="shared" ref="C98:G98" si="31">SUM(C99:C104)</f>
        <v>1</v>
      </c>
      <c r="D98" s="47">
        <f t="shared" si="31"/>
        <v>1</v>
      </c>
      <c r="E98" s="47">
        <f t="shared" si="31"/>
        <v>1</v>
      </c>
      <c r="F98" s="47">
        <f t="shared" si="31"/>
        <v>1</v>
      </c>
      <c r="G98" s="50">
        <f t="shared" si="31"/>
        <v>1</v>
      </c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  <c r="AI98" s="114"/>
      <c r="AJ98" s="114"/>
    </row>
    <row r="99" spans="1:36" s="25" customFormat="1" ht="30" customHeight="1">
      <c r="A99" s="82" t="s">
        <v>286</v>
      </c>
      <c r="B99" s="57">
        <f>B86/B$92</f>
        <v>0.26190476190476192</v>
      </c>
      <c r="C99" s="57">
        <f t="shared" ref="C99:G99" si="32">C86/C$92</f>
        <v>0.25</v>
      </c>
      <c r="D99" s="57">
        <f t="shared" si="32"/>
        <v>0.18367346938775511</v>
      </c>
      <c r="E99" s="57">
        <f t="shared" si="32"/>
        <v>0.18965517241379309</v>
      </c>
      <c r="F99" s="57">
        <f t="shared" si="32"/>
        <v>0.23636363636363636</v>
      </c>
      <c r="G99" s="58">
        <f t="shared" si="32"/>
        <v>0.21657250470809794</v>
      </c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</row>
    <row r="100" spans="1:36" s="25" customFormat="1" ht="30" customHeight="1">
      <c r="A100" s="82" t="s">
        <v>287</v>
      </c>
      <c r="B100" s="57">
        <f t="shared" ref="B100:G100" si="33">B87/B$92</f>
        <v>9.5238095238095233E-2</v>
      </c>
      <c r="C100" s="57">
        <f t="shared" si="33"/>
        <v>0.12931034482758622</v>
      </c>
      <c r="D100" s="57">
        <f t="shared" si="33"/>
        <v>0.17006802721088435</v>
      </c>
      <c r="E100" s="57">
        <f t="shared" si="33"/>
        <v>0.11206896551724138</v>
      </c>
      <c r="F100" s="57">
        <f t="shared" si="33"/>
        <v>9.0909090909090912E-2</v>
      </c>
      <c r="G100" s="58">
        <f t="shared" si="33"/>
        <v>0.12617702448210924</v>
      </c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15"/>
      <c r="W100" s="115"/>
      <c r="X100" s="115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  <c r="AI100" s="114"/>
      <c r="AJ100" s="114"/>
    </row>
    <row r="101" spans="1:36" s="25" customFormat="1" ht="30" customHeight="1">
      <c r="A101" s="82" t="s">
        <v>84</v>
      </c>
      <c r="B101" s="57">
        <f t="shared" ref="B101:G101" si="34">B88/B$92</f>
        <v>0.23809523809523808</v>
      </c>
      <c r="C101" s="57">
        <f t="shared" si="34"/>
        <v>0.22413793103448276</v>
      </c>
      <c r="D101" s="57">
        <f t="shared" si="34"/>
        <v>0.25170068027210885</v>
      </c>
      <c r="E101" s="57">
        <f t="shared" si="34"/>
        <v>0.17241379310344829</v>
      </c>
      <c r="F101" s="57">
        <f t="shared" si="34"/>
        <v>0.14545454545454545</v>
      </c>
      <c r="G101" s="58">
        <f t="shared" si="34"/>
        <v>0.20527306967984935</v>
      </c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  <c r="AI101" s="114"/>
      <c r="AJ101" s="114"/>
    </row>
    <row r="102" spans="1:36" s="25" customFormat="1" ht="30" customHeight="1">
      <c r="A102" s="82" t="s">
        <v>288</v>
      </c>
      <c r="B102" s="57">
        <f t="shared" ref="B102:G102" si="35">B89/B$92</f>
        <v>0.16666666666666666</v>
      </c>
      <c r="C102" s="57">
        <f t="shared" si="35"/>
        <v>0.13793103448275862</v>
      </c>
      <c r="D102" s="57">
        <f t="shared" si="35"/>
        <v>0.10204081632653061</v>
      </c>
      <c r="E102" s="57">
        <f t="shared" si="35"/>
        <v>0.12931034482758622</v>
      </c>
      <c r="F102" s="57">
        <f t="shared" si="35"/>
        <v>0.13636363636363635</v>
      </c>
      <c r="G102" s="58">
        <f t="shared" si="35"/>
        <v>0.128060263653484</v>
      </c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  <c r="AI102" s="114"/>
      <c r="AJ102" s="114"/>
    </row>
    <row r="103" spans="1:36" s="25" customFormat="1" ht="30" customHeight="1">
      <c r="A103" s="82" t="s">
        <v>289</v>
      </c>
      <c r="B103" s="57">
        <f t="shared" ref="B103:G103" si="36">B90/B$92</f>
        <v>2.3809523809523808E-2</v>
      </c>
      <c r="C103" s="57">
        <f t="shared" si="36"/>
        <v>6.0344827586206899E-2</v>
      </c>
      <c r="D103" s="57">
        <f t="shared" si="36"/>
        <v>5.4421768707482991E-2</v>
      </c>
      <c r="E103" s="57">
        <f t="shared" si="36"/>
        <v>4.3103448275862072E-2</v>
      </c>
      <c r="F103" s="57">
        <f t="shared" si="36"/>
        <v>7.2727272727272724E-2</v>
      </c>
      <c r="G103" s="58">
        <f t="shared" si="36"/>
        <v>5.4613935969868174E-2</v>
      </c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  <c r="AI103" s="114"/>
      <c r="AJ103" s="114"/>
    </row>
    <row r="104" spans="1:36" s="25" customFormat="1" ht="30" customHeight="1" thickBot="1">
      <c r="A104" s="83" t="s">
        <v>285</v>
      </c>
      <c r="B104" s="59">
        <f t="shared" ref="B104:G104" si="37">B91/B$92</f>
        <v>0.21428571428571427</v>
      </c>
      <c r="C104" s="59">
        <f t="shared" si="37"/>
        <v>0.19827586206896552</v>
      </c>
      <c r="D104" s="59">
        <f t="shared" si="37"/>
        <v>0.23809523809523808</v>
      </c>
      <c r="E104" s="59">
        <f t="shared" si="37"/>
        <v>0.35344827586206895</v>
      </c>
      <c r="F104" s="59">
        <f t="shared" si="37"/>
        <v>0.31818181818181818</v>
      </c>
      <c r="G104" s="60">
        <f t="shared" si="37"/>
        <v>0.26930320150659132</v>
      </c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115"/>
      <c r="X104" s="115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  <c r="AI104" s="114"/>
      <c r="AJ104" s="114"/>
    </row>
    <row r="105" spans="1:36" ht="16.5" customHeight="1" thickTop="1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115"/>
      <c r="X105" s="115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  <c r="AI105" s="114"/>
      <c r="AJ105" s="114"/>
    </row>
    <row r="106" spans="1:36" ht="16.5" customHeight="1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  <c r="Q106" s="115"/>
      <c r="R106" s="115"/>
      <c r="S106" s="115"/>
      <c r="T106" s="115"/>
      <c r="U106" s="115"/>
      <c r="V106" s="115"/>
      <c r="W106" s="115"/>
      <c r="X106" s="115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  <c r="AI106" s="114"/>
      <c r="AJ106" s="114"/>
    </row>
    <row r="107" spans="1:36" ht="16.5" customHeight="1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  <c r="Q107" s="115"/>
      <c r="R107" s="115"/>
      <c r="S107" s="115"/>
      <c r="T107" s="115"/>
      <c r="U107" s="115"/>
      <c r="V107" s="115"/>
      <c r="W107" s="115"/>
      <c r="X107" s="115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  <c r="AI107" s="114"/>
      <c r="AJ107" s="114"/>
    </row>
    <row r="108" spans="1:36" ht="16.5" customHeight="1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  <c r="K108" s="115"/>
      <c r="L108" s="115"/>
      <c r="M108" s="115"/>
      <c r="N108" s="115"/>
      <c r="O108" s="115"/>
      <c r="P108" s="115"/>
      <c r="Q108" s="115"/>
      <c r="R108" s="115"/>
      <c r="S108" s="115"/>
      <c r="T108" s="115"/>
      <c r="U108" s="115"/>
      <c r="V108" s="115"/>
      <c r="W108" s="115"/>
      <c r="X108" s="115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  <c r="AI108" s="114"/>
      <c r="AJ108" s="114"/>
    </row>
    <row r="109" spans="1:36" ht="16.5" customHeight="1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  <c r="K109" s="115"/>
      <c r="L109" s="115"/>
      <c r="M109" s="115"/>
      <c r="N109" s="115"/>
      <c r="O109" s="115"/>
      <c r="P109" s="115"/>
      <c r="Q109" s="115"/>
      <c r="R109" s="115"/>
      <c r="S109" s="115"/>
      <c r="T109" s="115"/>
      <c r="U109" s="115"/>
      <c r="V109" s="115"/>
      <c r="W109" s="115"/>
      <c r="X109" s="115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  <c r="AI109" s="114"/>
      <c r="AJ109" s="114"/>
    </row>
    <row r="110" spans="1:36" ht="16.5" customHeight="1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  <c r="AI110" s="114"/>
      <c r="AJ110" s="114"/>
    </row>
    <row r="111" spans="1:36" ht="16.5" customHeight="1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115"/>
      <c r="X111" s="115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</row>
    <row r="112" spans="1:36" ht="16.5" customHeight="1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  <c r="AI112" s="114"/>
      <c r="AJ112" s="114"/>
    </row>
    <row r="113" spans="1:36" ht="16.5" customHeight="1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5"/>
      <c r="Q113" s="115"/>
      <c r="R113" s="115"/>
      <c r="S113" s="115"/>
      <c r="T113" s="115"/>
      <c r="U113" s="115"/>
      <c r="V113" s="115"/>
      <c r="W113" s="115"/>
      <c r="X113" s="115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  <c r="AI113" s="114"/>
      <c r="AJ113" s="114"/>
    </row>
    <row r="114" spans="1:36" ht="16.5" customHeight="1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15"/>
      <c r="U114" s="115"/>
      <c r="V114" s="115"/>
      <c r="W114" s="115"/>
      <c r="X114" s="115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  <c r="AI114" s="114"/>
      <c r="AJ114" s="114"/>
    </row>
    <row r="115" spans="1:36" ht="16.5" customHeight="1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4"/>
    </row>
    <row r="116" spans="1:36" ht="16.5" customHeight="1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5"/>
      <c r="W116" s="115"/>
      <c r="X116" s="115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4"/>
    </row>
    <row r="117" spans="1:36" ht="16.5" customHeight="1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5"/>
      <c r="W117" s="115"/>
      <c r="X117" s="115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</row>
    <row r="118" spans="1:36" ht="16.5" customHeight="1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5"/>
      <c r="W118" s="115"/>
      <c r="X118" s="115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4"/>
    </row>
    <row r="119" spans="1:36" ht="16.5" customHeight="1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5"/>
      <c r="W119" s="115"/>
      <c r="X119" s="115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4"/>
    </row>
    <row r="120" spans="1:36" ht="16.5" customHeight="1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5"/>
      <c r="W120" s="115"/>
      <c r="X120" s="115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</row>
    <row r="121" spans="1:36" ht="16.5" customHeight="1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5"/>
      <c r="W121" s="115"/>
      <c r="X121" s="115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4"/>
    </row>
    <row r="122" spans="1:36" ht="16.5" customHeight="1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  <c r="K122" s="115"/>
      <c r="L122" s="115"/>
      <c r="M122" s="115"/>
      <c r="N122" s="115"/>
      <c r="O122" s="115"/>
      <c r="P122" s="115"/>
      <c r="Q122" s="115"/>
      <c r="R122" s="115"/>
      <c r="S122" s="115"/>
      <c r="T122" s="115"/>
      <c r="U122" s="115"/>
      <c r="V122" s="115"/>
      <c r="W122" s="115"/>
      <c r="X122" s="115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4"/>
    </row>
    <row r="123" spans="1:36" ht="16.5" customHeight="1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  <c r="K123" s="115"/>
      <c r="L123" s="115"/>
      <c r="M123" s="115"/>
      <c r="N123" s="115"/>
      <c r="O123" s="115"/>
      <c r="P123" s="115"/>
      <c r="Q123" s="115"/>
      <c r="R123" s="115"/>
      <c r="S123" s="115"/>
      <c r="T123" s="115"/>
      <c r="U123" s="115"/>
      <c r="V123" s="115"/>
      <c r="W123" s="115"/>
      <c r="X123" s="115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4"/>
    </row>
    <row r="124" spans="1:36" ht="16.5" customHeight="1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115"/>
      <c r="Q124" s="115"/>
      <c r="R124" s="115"/>
      <c r="S124" s="115"/>
      <c r="T124" s="115"/>
      <c r="U124" s="115"/>
      <c r="V124" s="115"/>
      <c r="W124" s="115"/>
      <c r="X124" s="115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</row>
    <row r="125" spans="1:36" ht="16.5" customHeight="1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115"/>
      <c r="X125" s="115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</row>
    <row r="126" spans="1:36" ht="16.5" customHeight="1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  <c r="K126" s="115"/>
      <c r="L126" s="115"/>
      <c r="M126" s="115"/>
      <c r="N126" s="115"/>
      <c r="O126" s="115"/>
      <c r="P126" s="115"/>
      <c r="Q126" s="115"/>
      <c r="R126" s="115"/>
      <c r="S126" s="115"/>
      <c r="T126" s="115"/>
      <c r="U126" s="115"/>
      <c r="V126" s="115"/>
      <c r="W126" s="115"/>
      <c r="X126" s="115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4"/>
    </row>
    <row r="127" spans="1:36" ht="16.5" customHeight="1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  <c r="K127" s="115"/>
      <c r="L127" s="115"/>
      <c r="M127" s="115"/>
      <c r="N127" s="115"/>
      <c r="O127" s="115"/>
      <c r="P127" s="115"/>
      <c r="Q127" s="115"/>
      <c r="R127" s="115"/>
      <c r="S127" s="115"/>
      <c r="T127" s="115"/>
      <c r="U127" s="115"/>
      <c r="V127" s="115"/>
      <c r="W127" s="115"/>
      <c r="X127" s="115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4"/>
    </row>
    <row r="128" spans="1:36" ht="16.5" customHeight="1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  <c r="K128" s="115"/>
      <c r="L128" s="115"/>
      <c r="M128" s="115"/>
      <c r="N128" s="115"/>
      <c r="O128" s="115"/>
      <c r="P128" s="115"/>
      <c r="Q128" s="115"/>
      <c r="R128" s="115"/>
      <c r="S128" s="115"/>
      <c r="T128" s="115"/>
      <c r="U128" s="115"/>
      <c r="V128" s="115"/>
      <c r="W128" s="115"/>
      <c r="X128" s="115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4"/>
    </row>
    <row r="129" spans="1:36" ht="16.5" customHeight="1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  <c r="K129" s="115"/>
      <c r="L129" s="115"/>
      <c r="M129" s="115"/>
      <c r="N129" s="115"/>
      <c r="O129" s="115"/>
      <c r="P129" s="115"/>
      <c r="Q129" s="115"/>
      <c r="R129" s="115"/>
      <c r="S129" s="115"/>
      <c r="T129" s="115"/>
      <c r="U129" s="115"/>
      <c r="V129" s="115"/>
      <c r="W129" s="115"/>
      <c r="X129" s="115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4"/>
    </row>
    <row r="130" spans="1:36" ht="16.5" customHeight="1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  <c r="K130" s="115"/>
      <c r="L130" s="115"/>
      <c r="M130" s="115"/>
      <c r="N130" s="115"/>
      <c r="O130" s="115"/>
      <c r="P130" s="115"/>
      <c r="Q130" s="115"/>
      <c r="R130" s="115"/>
      <c r="S130" s="115"/>
      <c r="T130" s="115"/>
      <c r="U130" s="115"/>
      <c r="V130" s="115"/>
      <c r="W130" s="115"/>
      <c r="X130" s="115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4"/>
    </row>
    <row r="131" spans="1:36" ht="16.5" customHeight="1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115"/>
      <c r="X131" s="115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4"/>
    </row>
    <row r="132" spans="1:36" ht="16.5" customHeight="1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4"/>
    </row>
    <row r="133" spans="1:36" ht="16.5" customHeight="1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  <c r="K133" s="115"/>
      <c r="L133" s="115"/>
      <c r="M133" s="115"/>
      <c r="N133" s="115"/>
      <c r="O133" s="115"/>
      <c r="P133" s="115"/>
      <c r="Q133" s="115"/>
      <c r="R133" s="115"/>
      <c r="S133" s="115"/>
      <c r="T133" s="115"/>
      <c r="U133" s="115"/>
      <c r="V133" s="115"/>
      <c r="W133" s="115"/>
      <c r="X133" s="115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</row>
    <row r="134" spans="1:36" ht="16.5" customHeight="1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4"/>
    </row>
    <row r="135" spans="1:36" ht="16.5" customHeight="1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5"/>
      <c r="Q135" s="115"/>
      <c r="R135" s="115"/>
      <c r="S135" s="115"/>
      <c r="T135" s="115"/>
      <c r="U135" s="115"/>
      <c r="V135" s="115"/>
      <c r="W135" s="115"/>
      <c r="X135" s="115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4"/>
    </row>
    <row r="136" spans="1:36" ht="16.5" customHeight="1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  <c r="K136" s="115"/>
      <c r="L136" s="115"/>
      <c r="M136" s="115"/>
      <c r="N136" s="115"/>
      <c r="O136" s="115"/>
      <c r="P136" s="115"/>
      <c r="Q136" s="115"/>
      <c r="R136" s="115"/>
      <c r="S136" s="115"/>
      <c r="T136" s="115"/>
      <c r="U136" s="115"/>
      <c r="V136" s="115"/>
      <c r="W136" s="115"/>
      <c r="X136" s="115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4"/>
    </row>
    <row r="137" spans="1:36" ht="16.5" customHeight="1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4"/>
    </row>
    <row r="138" spans="1:36" ht="16.5" customHeight="1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  <c r="K138" s="115"/>
      <c r="L138" s="115"/>
      <c r="M138" s="115"/>
      <c r="N138" s="115"/>
      <c r="O138" s="115"/>
      <c r="P138" s="115"/>
      <c r="Q138" s="115"/>
      <c r="R138" s="115"/>
      <c r="S138" s="115"/>
      <c r="T138" s="115"/>
      <c r="U138" s="115"/>
      <c r="V138" s="115"/>
      <c r="W138" s="115"/>
      <c r="X138" s="115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</row>
    <row r="139" spans="1:36" ht="16.5" customHeight="1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  <c r="K139" s="115"/>
      <c r="L139" s="115"/>
      <c r="M139" s="115"/>
      <c r="N139" s="115"/>
      <c r="O139" s="115"/>
      <c r="P139" s="115"/>
      <c r="Q139" s="115"/>
      <c r="R139" s="115"/>
      <c r="S139" s="115"/>
      <c r="T139" s="115"/>
      <c r="U139" s="115"/>
      <c r="V139" s="115"/>
      <c r="W139" s="115"/>
      <c r="X139" s="115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4"/>
    </row>
    <row r="140" spans="1:36" ht="16.5" customHeight="1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115"/>
      <c r="Q140" s="115"/>
      <c r="R140" s="115"/>
      <c r="S140" s="115"/>
      <c r="T140" s="115"/>
      <c r="U140" s="115"/>
      <c r="V140" s="115"/>
      <c r="W140" s="115"/>
      <c r="X140" s="115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4"/>
    </row>
    <row r="141" spans="1:36" ht="16.5" customHeight="1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  <c r="K141" s="115"/>
      <c r="L141" s="115"/>
      <c r="M141" s="115"/>
      <c r="N141" s="115"/>
      <c r="O141" s="115"/>
      <c r="P141" s="115"/>
      <c r="Q141" s="115"/>
      <c r="R141" s="115"/>
      <c r="S141" s="115"/>
      <c r="T141" s="115"/>
      <c r="U141" s="115"/>
      <c r="V141" s="115"/>
      <c r="W141" s="115"/>
      <c r="X141" s="115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4"/>
    </row>
    <row r="142" spans="1:36" ht="16.5" customHeight="1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4"/>
    </row>
    <row r="143" spans="1:36" ht="16.5" customHeight="1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4"/>
    </row>
    <row r="144" spans="1:36" ht="16.5" customHeight="1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  <c r="K144" s="115"/>
      <c r="L144" s="115"/>
      <c r="M144" s="115"/>
      <c r="N144" s="115"/>
      <c r="O144" s="115"/>
      <c r="P144" s="115"/>
      <c r="Q144" s="115"/>
      <c r="R144" s="115"/>
      <c r="S144" s="115"/>
      <c r="T144" s="115"/>
      <c r="U144" s="115"/>
      <c r="V144" s="115"/>
      <c r="W144" s="115"/>
      <c r="X144" s="115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</row>
    <row r="145" spans="1:36" ht="16.5" customHeight="1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5"/>
      <c r="W145" s="115"/>
      <c r="X145" s="115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4"/>
    </row>
    <row r="146" spans="1:36" ht="16.5" customHeight="1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</row>
    <row r="147" spans="1:36" ht="16.5" customHeight="1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  <c r="K147" s="115"/>
      <c r="L147" s="115"/>
      <c r="M147" s="115"/>
      <c r="N147" s="115"/>
      <c r="O147" s="115"/>
      <c r="P147" s="115"/>
      <c r="Q147" s="115"/>
      <c r="R147" s="115"/>
      <c r="S147" s="115"/>
      <c r="T147" s="115"/>
      <c r="U147" s="115"/>
      <c r="V147" s="115"/>
      <c r="W147" s="115"/>
      <c r="X147" s="115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  <c r="AJ147" s="114"/>
    </row>
    <row r="148" spans="1:36" ht="16.5" customHeight="1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  <c r="K148" s="115"/>
      <c r="L148" s="115"/>
      <c r="M148" s="115"/>
      <c r="N148" s="115"/>
      <c r="O148" s="115"/>
      <c r="P148" s="115"/>
      <c r="Q148" s="115"/>
      <c r="R148" s="115"/>
      <c r="S148" s="115"/>
      <c r="T148" s="115"/>
      <c r="U148" s="115"/>
      <c r="V148" s="115"/>
      <c r="W148" s="115"/>
      <c r="X148" s="115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  <c r="AJ148" s="114"/>
    </row>
    <row r="149" spans="1:36" ht="16.5" customHeight="1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115"/>
      <c r="Q149" s="115"/>
      <c r="R149" s="115"/>
      <c r="S149" s="115"/>
      <c r="T149" s="115"/>
      <c r="U149" s="115"/>
      <c r="V149" s="115"/>
      <c r="W149" s="115"/>
      <c r="X149" s="115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  <c r="AJ149" s="114"/>
    </row>
    <row r="150" spans="1:36" ht="16.5" customHeight="1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  <c r="K150" s="115"/>
      <c r="L150" s="115"/>
      <c r="M150" s="115"/>
      <c r="N150" s="115"/>
      <c r="O150" s="115"/>
      <c r="P150" s="115"/>
      <c r="Q150" s="115"/>
      <c r="R150" s="115"/>
      <c r="S150" s="115"/>
      <c r="T150" s="115"/>
      <c r="U150" s="115"/>
      <c r="V150" s="115"/>
      <c r="W150" s="115"/>
      <c r="X150" s="115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  <c r="AJ150" s="114"/>
    </row>
    <row r="151" spans="1:36" ht="16.5" customHeight="1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  <c r="K151" s="115"/>
      <c r="L151" s="115"/>
      <c r="M151" s="115"/>
      <c r="N151" s="115"/>
      <c r="O151" s="115"/>
      <c r="P151" s="115"/>
      <c r="Q151" s="115"/>
      <c r="R151" s="115"/>
      <c r="S151" s="115"/>
      <c r="T151" s="115"/>
      <c r="U151" s="115"/>
      <c r="V151" s="115"/>
      <c r="W151" s="115"/>
      <c r="X151" s="115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  <c r="AJ151" s="114"/>
    </row>
    <row r="152" spans="1:36" ht="16.5" customHeight="1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  <c r="K152" s="115"/>
      <c r="L152" s="115"/>
      <c r="M152" s="115"/>
      <c r="N152" s="115"/>
      <c r="O152" s="115"/>
      <c r="P152" s="115"/>
      <c r="Q152" s="115"/>
      <c r="R152" s="115"/>
      <c r="S152" s="115"/>
      <c r="T152" s="115"/>
      <c r="U152" s="115"/>
      <c r="V152" s="115"/>
      <c r="W152" s="115"/>
      <c r="X152" s="115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  <c r="AJ152" s="114"/>
    </row>
    <row r="153" spans="1:36" ht="16.5" customHeight="1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  <c r="K153" s="115"/>
      <c r="L153" s="115"/>
      <c r="M153" s="115"/>
      <c r="N153" s="115"/>
      <c r="O153" s="115"/>
      <c r="P153" s="115"/>
      <c r="Q153" s="115"/>
      <c r="R153" s="115"/>
      <c r="S153" s="115"/>
      <c r="T153" s="115"/>
      <c r="U153" s="115"/>
      <c r="V153" s="115"/>
      <c r="W153" s="115"/>
      <c r="X153" s="115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  <c r="AJ153" s="114"/>
    </row>
    <row r="154" spans="1:36" ht="16.5" customHeight="1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  <c r="AJ154" s="114"/>
    </row>
    <row r="155" spans="1:36" ht="16.5" customHeight="1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  <c r="K155" s="115"/>
      <c r="L155" s="115"/>
      <c r="M155" s="115"/>
      <c r="N155" s="115"/>
      <c r="O155" s="115"/>
      <c r="P155" s="115"/>
      <c r="Q155" s="115"/>
      <c r="R155" s="115"/>
      <c r="S155" s="115"/>
      <c r="T155" s="115"/>
      <c r="U155" s="115"/>
      <c r="V155" s="115"/>
      <c r="W155" s="115"/>
      <c r="X155" s="115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  <c r="AJ155" s="114"/>
    </row>
    <row r="156" spans="1:36" ht="16.5" customHeight="1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  <c r="K156" s="115"/>
      <c r="L156" s="115"/>
      <c r="M156" s="115"/>
      <c r="N156" s="115"/>
      <c r="O156" s="115"/>
      <c r="P156" s="115"/>
      <c r="Q156" s="115"/>
      <c r="R156" s="115"/>
      <c r="S156" s="115"/>
      <c r="T156" s="115"/>
      <c r="U156" s="115"/>
      <c r="V156" s="115"/>
      <c r="W156" s="115"/>
      <c r="X156" s="115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  <c r="AI156" s="114"/>
      <c r="AJ156" s="114"/>
    </row>
    <row r="157" spans="1:36" ht="16.5" customHeight="1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  <c r="K157" s="115"/>
      <c r="L157" s="115"/>
      <c r="M157" s="115"/>
      <c r="N157" s="115"/>
      <c r="O157" s="115"/>
      <c r="P157" s="115"/>
      <c r="Q157" s="115"/>
      <c r="R157" s="115"/>
      <c r="S157" s="115"/>
      <c r="T157" s="115"/>
      <c r="U157" s="115"/>
      <c r="V157" s="115"/>
      <c r="W157" s="115"/>
      <c r="X157" s="115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  <c r="AI157" s="114"/>
      <c r="AJ157" s="114"/>
    </row>
    <row r="158" spans="1:36" ht="16.5" customHeight="1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  <c r="K158" s="115"/>
      <c r="L158" s="115"/>
      <c r="M158" s="115"/>
      <c r="N158" s="115"/>
      <c r="O158" s="115"/>
      <c r="P158" s="115"/>
      <c r="Q158" s="115"/>
      <c r="R158" s="115"/>
      <c r="S158" s="115"/>
      <c r="T158" s="115"/>
      <c r="U158" s="115"/>
      <c r="V158" s="115"/>
      <c r="W158" s="115"/>
      <c r="X158" s="115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  <c r="AI158" s="114"/>
      <c r="AJ158" s="114"/>
    </row>
    <row r="159" spans="1:36" ht="16.5" customHeight="1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  <c r="K159" s="115"/>
      <c r="L159" s="115"/>
      <c r="M159" s="115"/>
      <c r="N159" s="115"/>
      <c r="O159" s="115"/>
      <c r="P159" s="115"/>
      <c r="Q159" s="115"/>
      <c r="R159" s="115"/>
      <c r="S159" s="115"/>
      <c r="T159" s="115"/>
      <c r="U159" s="115"/>
      <c r="V159" s="115"/>
      <c r="W159" s="115"/>
      <c r="X159" s="115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  <c r="AI159" s="114"/>
      <c r="AJ159" s="114"/>
    </row>
    <row r="160" spans="1:36" ht="16.5" customHeight="1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  <c r="AI160" s="114"/>
      <c r="AJ160" s="114"/>
    </row>
    <row r="161" spans="1:36" ht="16.5" customHeight="1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  <c r="K161" s="115"/>
      <c r="L161" s="115"/>
      <c r="M161" s="115"/>
      <c r="N161" s="115"/>
      <c r="O161" s="115"/>
      <c r="P161" s="115"/>
      <c r="Q161" s="115"/>
      <c r="R161" s="115"/>
      <c r="S161" s="115"/>
      <c r="T161" s="115"/>
      <c r="U161" s="115"/>
      <c r="V161" s="115"/>
      <c r="W161" s="115"/>
      <c r="X161" s="115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4"/>
    </row>
    <row r="162" spans="1:36" ht="16.5" customHeight="1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  <c r="K162" s="115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5"/>
      <c r="W162" s="115"/>
      <c r="X162" s="115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  <c r="AI162" s="114"/>
      <c r="AJ162" s="114"/>
    </row>
    <row r="163" spans="1:36" ht="16.5" customHeight="1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  <c r="AI163" s="114"/>
      <c r="AJ163" s="114"/>
    </row>
    <row r="164" spans="1:36" ht="16.5" customHeight="1">
      <c r="A164" s="115"/>
      <c r="B164" s="115"/>
      <c r="C164" s="115"/>
      <c r="D164" s="115"/>
      <c r="E164" s="115"/>
      <c r="F164" s="115"/>
      <c r="G164" s="115"/>
      <c r="H164" s="115"/>
      <c r="I164" s="115"/>
      <c r="J164" s="115"/>
      <c r="K164" s="115"/>
      <c r="L164" s="115"/>
      <c r="M164" s="115"/>
      <c r="N164" s="115"/>
      <c r="O164" s="115"/>
      <c r="P164" s="115"/>
      <c r="Q164" s="115"/>
      <c r="R164" s="115"/>
      <c r="S164" s="115"/>
      <c r="T164" s="115"/>
      <c r="U164" s="115"/>
      <c r="V164" s="115"/>
      <c r="W164" s="115"/>
      <c r="X164" s="115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  <c r="AI164" s="114"/>
      <c r="AJ164" s="114"/>
    </row>
    <row r="165" spans="1:36" ht="16.5" customHeight="1">
      <c r="A165" s="115"/>
      <c r="B165" s="115"/>
      <c r="C165" s="115"/>
      <c r="D165" s="115"/>
      <c r="E165" s="115"/>
      <c r="F165" s="115"/>
      <c r="G165" s="115"/>
      <c r="H165" s="115"/>
      <c r="I165" s="115"/>
      <c r="J165" s="115"/>
      <c r="K165" s="115"/>
      <c r="L165" s="115"/>
      <c r="M165" s="115"/>
      <c r="N165" s="115"/>
      <c r="O165" s="115"/>
      <c r="P165" s="115"/>
      <c r="Q165" s="115"/>
      <c r="R165" s="115"/>
      <c r="S165" s="115"/>
      <c r="T165" s="115"/>
      <c r="U165" s="115"/>
      <c r="V165" s="115"/>
      <c r="W165" s="115"/>
      <c r="X165" s="115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  <c r="AI165" s="114"/>
      <c r="AJ165" s="114"/>
    </row>
    <row r="166" spans="1:36" ht="16.5" customHeight="1">
      <c r="A166" s="115"/>
      <c r="B166" s="115"/>
      <c r="C166" s="115"/>
      <c r="D166" s="115"/>
      <c r="E166" s="115"/>
      <c r="F166" s="115"/>
      <c r="G166" s="115"/>
      <c r="H166" s="115"/>
      <c r="I166" s="115"/>
      <c r="J166" s="115"/>
      <c r="K166" s="115"/>
      <c r="L166" s="115"/>
      <c r="M166" s="115"/>
      <c r="N166" s="115"/>
      <c r="O166" s="115"/>
      <c r="P166" s="115"/>
      <c r="Q166" s="115"/>
      <c r="R166" s="115"/>
      <c r="S166" s="115"/>
      <c r="T166" s="115"/>
      <c r="U166" s="115"/>
      <c r="V166" s="115"/>
      <c r="W166" s="115"/>
      <c r="X166" s="115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  <c r="AI166" s="114"/>
      <c r="AJ166" s="114"/>
    </row>
    <row r="167" spans="1:36" ht="16.5" customHeight="1">
      <c r="A167" s="115"/>
      <c r="B167" s="115"/>
      <c r="C167" s="115"/>
      <c r="D167" s="115"/>
      <c r="E167" s="115"/>
      <c r="F167" s="115"/>
      <c r="G167" s="115"/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15"/>
      <c r="W167" s="115"/>
      <c r="X167" s="115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  <c r="AI167" s="114"/>
      <c r="AJ167" s="114"/>
    </row>
    <row r="168" spans="1:36" ht="16.5" customHeight="1">
      <c r="A168" s="115"/>
      <c r="B168" s="115"/>
      <c r="C168" s="115"/>
      <c r="D168" s="115"/>
      <c r="E168" s="115"/>
      <c r="F168" s="115"/>
      <c r="G168" s="115"/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5"/>
      <c r="W168" s="115"/>
      <c r="X168" s="115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  <c r="AI168" s="114"/>
      <c r="AJ168" s="114"/>
    </row>
    <row r="169" spans="1:36" ht="16.5" customHeight="1">
      <c r="A169" s="115"/>
      <c r="B169" s="115"/>
      <c r="C169" s="115"/>
      <c r="D169" s="115"/>
      <c r="E169" s="115"/>
      <c r="F169" s="115"/>
      <c r="G169" s="115"/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15"/>
      <c r="W169" s="115"/>
      <c r="X169" s="115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  <c r="AI169" s="114"/>
      <c r="AJ169" s="114"/>
    </row>
    <row r="170" spans="1:36" ht="16.5" customHeight="1">
      <c r="A170" s="115"/>
      <c r="B170" s="115"/>
      <c r="C170" s="115"/>
      <c r="D170" s="115"/>
      <c r="E170" s="115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  <c r="AI170" s="114"/>
      <c r="AJ170" s="114"/>
    </row>
    <row r="171" spans="1:36" ht="16.5" customHeight="1">
      <c r="A171" s="115"/>
      <c r="B171" s="115"/>
      <c r="C171" s="115"/>
      <c r="D171" s="115"/>
      <c r="E171" s="115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114"/>
    </row>
    <row r="172" spans="1:36" ht="16.5" customHeight="1">
      <c r="A172" s="115"/>
      <c r="B172" s="115"/>
      <c r="C172" s="115"/>
      <c r="D172" s="115"/>
      <c r="E172" s="115"/>
      <c r="F172" s="115"/>
      <c r="G172" s="115"/>
      <c r="H172" s="115"/>
      <c r="I172" s="115"/>
      <c r="J172" s="115"/>
      <c r="K172" s="115"/>
      <c r="L172" s="115"/>
      <c r="M172" s="115"/>
      <c r="N172" s="115"/>
      <c r="O172" s="115"/>
      <c r="P172" s="115"/>
      <c r="Q172" s="115"/>
      <c r="R172" s="115"/>
      <c r="S172" s="115"/>
      <c r="T172" s="115"/>
      <c r="U172" s="115"/>
      <c r="V172" s="115"/>
      <c r="W172" s="115"/>
      <c r="X172" s="115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  <c r="AI172" s="114"/>
      <c r="AJ172" s="114"/>
    </row>
    <row r="173" spans="1:36" ht="16.5" customHeight="1">
      <c r="A173" s="115"/>
      <c r="B173" s="115"/>
      <c r="C173" s="115"/>
      <c r="D173" s="115"/>
      <c r="E173" s="115"/>
      <c r="F173" s="115"/>
      <c r="G173" s="115"/>
      <c r="H173" s="115"/>
      <c r="I173" s="115"/>
      <c r="J173" s="115"/>
      <c r="K173" s="115"/>
      <c r="L173" s="115"/>
      <c r="M173" s="115"/>
      <c r="N173" s="115"/>
      <c r="O173" s="115"/>
      <c r="P173" s="115"/>
      <c r="Q173" s="115"/>
      <c r="R173" s="115"/>
      <c r="S173" s="115"/>
      <c r="T173" s="115"/>
      <c r="U173" s="115"/>
      <c r="V173" s="115"/>
      <c r="W173" s="115"/>
      <c r="X173" s="115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  <c r="AI173" s="114"/>
      <c r="AJ173" s="114"/>
    </row>
    <row r="174" spans="1:36" ht="16.5" customHeight="1">
      <c r="A174" s="115"/>
      <c r="B174" s="115"/>
      <c r="C174" s="115"/>
      <c r="D174" s="115"/>
      <c r="E174" s="115"/>
      <c r="F174" s="115"/>
      <c r="G174" s="115"/>
      <c r="H174" s="115"/>
      <c r="I174" s="115"/>
      <c r="J174" s="115"/>
      <c r="K174" s="115"/>
      <c r="L174" s="115"/>
      <c r="M174" s="115"/>
      <c r="N174" s="115"/>
      <c r="O174" s="115"/>
      <c r="P174" s="115"/>
      <c r="Q174" s="115"/>
      <c r="R174" s="115"/>
      <c r="S174" s="115"/>
      <c r="T174" s="115"/>
      <c r="U174" s="115"/>
      <c r="V174" s="115"/>
      <c r="W174" s="115"/>
      <c r="X174" s="115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  <c r="AI174" s="114"/>
      <c r="AJ174" s="114"/>
    </row>
    <row r="175" spans="1:36" ht="16.5" customHeight="1">
      <c r="A175" s="115"/>
      <c r="B175" s="115"/>
      <c r="C175" s="115"/>
      <c r="D175" s="115"/>
      <c r="E175" s="115"/>
      <c r="F175" s="115"/>
      <c r="G175" s="115"/>
      <c r="H175" s="115"/>
      <c r="I175" s="115"/>
      <c r="J175" s="115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  <c r="AI175" s="114"/>
      <c r="AJ175" s="114"/>
    </row>
    <row r="176" spans="1:36" ht="16.5" customHeight="1">
      <c r="A176" s="115"/>
      <c r="B176" s="115"/>
      <c r="C176" s="115"/>
      <c r="D176" s="115"/>
      <c r="E176" s="115"/>
      <c r="F176" s="115"/>
      <c r="G176" s="115"/>
      <c r="H176" s="115"/>
      <c r="I176" s="115"/>
      <c r="J176" s="115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  <c r="AI176" s="114"/>
      <c r="AJ176" s="114"/>
    </row>
    <row r="177" spans="1:36" ht="16.5" customHeight="1">
      <c r="A177" s="115"/>
      <c r="B177" s="115"/>
      <c r="C177" s="115"/>
      <c r="D177" s="115"/>
      <c r="E177" s="115"/>
      <c r="F177" s="115"/>
      <c r="G177" s="115"/>
      <c r="H177" s="115"/>
      <c r="I177" s="115"/>
      <c r="J177" s="115"/>
      <c r="K177" s="115"/>
      <c r="L177" s="115"/>
      <c r="M177" s="115"/>
      <c r="N177" s="115"/>
      <c r="O177" s="115"/>
      <c r="P177" s="115"/>
      <c r="Q177" s="115"/>
      <c r="R177" s="115"/>
      <c r="S177" s="115"/>
      <c r="T177" s="115"/>
      <c r="U177" s="115"/>
      <c r="V177" s="115"/>
      <c r="W177" s="115"/>
      <c r="X177" s="115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  <c r="AI177" s="114"/>
      <c r="AJ177" s="114"/>
    </row>
    <row r="178" spans="1:36" ht="16.5" customHeight="1">
      <c r="A178" s="115"/>
      <c r="B178" s="115"/>
      <c r="C178" s="115"/>
      <c r="D178" s="115"/>
      <c r="E178" s="115"/>
      <c r="F178" s="115"/>
      <c r="G178" s="115"/>
      <c r="H178" s="115"/>
      <c r="I178" s="115"/>
      <c r="J178" s="115"/>
      <c r="K178" s="115"/>
      <c r="L178" s="115"/>
      <c r="M178" s="115"/>
      <c r="N178" s="115"/>
      <c r="O178" s="115"/>
      <c r="P178" s="115"/>
      <c r="Q178" s="115"/>
      <c r="R178" s="115"/>
      <c r="S178" s="115"/>
      <c r="T178" s="115"/>
      <c r="U178" s="115"/>
      <c r="V178" s="115"/>
      <c r="W178" s="115"/>
      <c r="X178" s="115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  <c r="AI178" s="114"/>
      <c r="AJ178" s="114"/>
    </row>
    <row r="179" spans="1:36" ht="16.5" customHeight="1">
      <c r="A179" s="115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  <c r="AI179" s="114"/>
      <c r="AJ179" s="114"/>
    </row>
    <row r="180" spans="1:36" ht="16.5" customHeight="1">
      <c r="A180" s="115"/>
      <c r="B180" s="115"/>
      <c r="C180" s="115"/>
      <c r="D180" s="115"/>
      <c r="E180" s="115"/>
      <c r="F180" s="115"/>
      <c r="G180" s="115"/>
      <c r="H180" s="115"/>
      <c r="I180" s="115"/>
      <c r="J180" s="115"/>
      <c r="K180" s="115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5"/>
      <c r="W180" s="115"/>
      <c r="X180" s="115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  <c r="AI180" s="114"/>
      <c r="AJ180" s="114"/>
    </row>
    <row r="181" spans="1:36" ht="16.5" customHeight="1">
      <c r="A181" s="115"/>
      <c r="B181" s="115"/>
      <c r="C181" s="115"/>
      <c r="D181" s="115"/>
      <c r="E181" s="115"/>
      <c r="F181" s="115"/>
      <c r="G181" s="115"/>
      <c r="H181" s="115"/>
      <c r="I181" s="115"/>
      <c r="J181" s="115"/>
      <c r="K181" s="115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5"/>
      <c r="W181" s="115"/>
      <c r="X181" s="115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  <c r="AI181" s="114"/>
      <c r="AJ181" s="114"/>
    </row>
    <row r="182" spans="1:36" ht="16.5" customHeight="1">
      <c r="A182" s="115"/>
      <c r="B182" s="115"/>
      <c r="C182" s="115"/>
      <c r="D182" s="115"/>
      <c r="E182" s="115"/>
      <c r="F182" s="115"/>
      <c r="G182" s="115"/>
      <c r="H182" s="115"/>
      <c r="I182" s="115"/>
      <c r="J182" s="115"/>
      <c r="K182" s="115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5"/>
      <c r="W182" s="115"/>
      <c r="X182" s="115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  <c r="AI182" s="114"/>
      <c r="AJ182" s="114"/>
    </row>
    <row r="183" spans="1:36" ht="16.5" customHeight="1">
      <c r="A183" s="115"/>
      <c r="B183" s="115"/>
      <c r="C183" s="115"/>
      <c r="D183" s="115"/>
      <c r="E183" s="115"/>
      <c r="F183" s="115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  <c r="AI183" s="114"/>
      <c r="AJ183" s="114"/>
    </row>
    <row r="184" spans="1:36" ht="16.5" customHeight="1">
      <c r="A184" s="115"/>
      <c r="B184" s="115"/>
      <c r="C184" s="115"/>
      <c r="D184" s="115"/>
      <c r="E184" s="115"/>
      <c r="F184" s="115"/>
      <c r="G184" s="115"/>
      <c r="H184" s="115"/>
      <c r="I184" s="115"/>
      <c r="J184" s="115"/>
      <c r="K184" s="115"/>
      <c r="L184" s="115"/>
      <c r="M184" s="115"/>
      <c r="N184" s="115"/>
      <c r="O184" s="115"/>
      <c r="P184" s="115"/>
      <c r="Q184" s="115"/>
      <c r="R184" s="115"/>
      <c r="S184" s="115"/>
      <c r="T184" s="115"/>
      <c r="U184" s="115"/>
      <c r="V184" s="115"/>
      <c r="W184" s="115"/>
      <c r="X184" s="115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  <c r="AI184" s="114"/>
      <c r="AJ184" s="114"/>
    </row>
    <row r="185" spans="1:36" ht="16.5" customHeight="1">
      <c r="A185" s="115"/>
      <c r="B185" s="115"/>
      <c r="C185" s="115"/>
      <c r="D185" s="115"/>
      <c r="E185" s="115"/>
      <c r="F185" s="115"/>
      <c r="G185" s="115"/>
      <c r="H185" s="115"/>
      <c r="I185" s="115"/>
      <c r="J185" s="115"/>
      <c r="K185" s="115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5"/>
      <c r="W185" s="115"/>
      <c r="X185" s="115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  <c r="AI185" s="114"/>
      <c r="AJ185" s="114"/>
    </row>
    <row r="186" spans="1:36" ht="16.5" customHeight="1">
      <c r="A186" s="115"/>
      <c r="B186" s="115"/>
      <c r="C186" s="115"/>
      <c r="D186" s="115"/>
      <c r="E186" s="115"/>
      <c r="F186" s="115"/>
      <c r="G186" s="115"/>
      <c r="H186" s="115"/>
      <c r="I186" s="115"/>
      <c r="J186" s="115"/>
      <c r="K186" s="115"/>
      <c r="L186" s="115"/>
      <c r="M186" s="115"/>
      <c r="N186" s="115"/>
      <c r="O186" s="115"/>
      <c r="P186" s="115"/>
      <c r="Q186" s="115"/>
      <c r="R186" s="115"/>
      <c r="S186" s="115"/>
      <c r="T186" s="115"/>
      <c r="U186" s="115"/>
      <c r="V186" s="115"/>
      <c r="W186" s="115"/>
      <c r="X186" s="115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  <c r="AI186" s="114"/>
      <c r="AJ186" s="114"/>
    </row>
    <row r="187" spans="1:36" ht="16.5" customHeight="1">
      <c r="A187" s="115"/>
      <c r="B187" s="115"/>
      <c r="C187" s="115"/>
      <c r="D187" s="115"/>
      <c r="E187" s="115"/>
      <c r="F187" s="115"/>
      <c r="G187" s="115"/>
      <c r="H187" s="115"/>
      <c r="I187" s="115"/>
      <c r="J187" s="115"/>
      <c r="K187" s="115"/>
      <c r="L187" s="115"/>
      <c r="M187" s="115"/>
      <c r="N187" s="115"/>
      <c r="O187" s="115"/>
      <c r="P187" s="115"/>
      <c r="Q187" s="115"/>
      <c r="R187" s="115"/>
      <c r="S187" s="115"/>
      <c r="T187" s="115"/>
      <c r="U187" s="115"/>
      <c r="V187" s="115"/>
      <c r="W187" s="115"/>
      <c r="X187" s="115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  <c r="AI187" s="114"/>
      <c r="AJ187" s="114"/>
    </row>
    <row r="188" spans="1:36" ht="16.5" customHeight="1">
      <c r="A188" s="115"/>
      <c r="B188" s="115"/>
      <c r="C188" s="115"/>
      <c r="D188" s="115"/>
      <c r="E188" s="115"/>
      <c r="F188" s="115"/>
      <c r="G188" s="115"/>
      <c r="H188" s="115"/>
      <c r="I188" s="115"/>
      <c r="J188" s="115"/>
      <c r="K188" s="115"/>
      <c r="L188" s="115"/>
      <c r="M188" s="115"/>
      <c r="N188" s="115"/>
      <c r="O188" s="115"/>
      <c r="P188" s="115"/>
      <c r="Q188" s="115"/>
      <c r="R188" s="115"/>
      <c r="S188" s="115"/>
      <c r="T188" s="115"/>
      <c r="U188" s="115"/>
      <c r="V188" s="115"/>
      <c r="W188" s="115"/>
      <c r="X188" s="115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  <c r="AI188" s="114"/>
      <c r="AJ188" s="114"/>
    </row>
    <row r="189" spans="1:36" ht="16.5" customHeight="1">
      <c r="A189" s="115"/>
      <c r="B189" s="115"/>
      <c r="C189" s="115"/>
      <c r="D189" s="115"/>
      <c r="E189" s="115"/>
      <c r="F189" s="115"/>
      <c r="G189" s="115"/>
      <c r="H189" s="115"/>
      <c r="I189" s="115"/>
      <c r="J189" s="115"/>
      <c r="K189" s="115"/>
      <c r="L189" s="115"/>
      <c r="M189" s="115"/>
      <c r="N189" s="115"/>
      <c r="O189" s="115"/>
      <c r="P189" s="115"/>
      <c r="Q189" s="115"/>
      <c r="R189" s="115"/>
      <c r="S189" s="115"/>
      <c r="T189" s="115"/>
      <c r="U189" s="115"/>
      <c r="V189" s="115"/>
      <c r="W189" s="115"/>
      <c r="X189" s="115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  <c r="AI189" s="114"/>
      <c r="AJ189" s="114"/>
    </row>
    <row r="190" spans="1:36" ht="16.5" customHeight="1">
      <c r="A190" s="115"/>
      <c r="B190" s="115"/>
      <c r="C190" s="115"/>
      <c r="D190" s="115"/>
      <c r="E190" s="115"/>
      <c r="F190" s="115"/>
      <c r="G190" s="115"/>
      <c r="H190" s="115"/>
      <c r="I190" s="115"/>
      <c r="J190" s="115"/>
      <c r="K190" s="115"/>
      <c r="L190" s="115"/>
      <c r="M190" s="115"/>
      <c r="N190" s="115"/>
      <c r="O190" s="115"/>
      <c r="P190" s="115"/>
      <c r="Q190" s="115"/>
      <c r="R190" s="115"/>
      <c r="S190" s="115"/>
      <c r="T190" s="115"/>
      <c r="U190" s="115"/>
      <c r="V190" s="115"/>
      <c r="W190" s="115"/>
      <c r="X190" s="115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  <c r="AI190" s="114"/>
      <c r="AJ190" s="114"/>
    </row>
    <row r="191" spans="1:36" ht="16.5" customHeight="1">
      <c r="A191" s="115"/>
      <c r="B191" s="115"/>
      <c r="C191" s="115"/>
      <c r="D191" s="115"/>
      <c r="E191" s="115"/>
      <c r="F191" s="115"/>
      <c r="G191" s="115"/>
      <c r="H191" s="115"/>
      <c r="I191" s="115"/>
      <c r="J191" s="115"/>
      <c r="K191" s="115"/>
      <c r="L191" s="115"/>
      <c r="M191" s="115"/>
      <c r="N191" s="115"/>
      <c r="O191" s="115"/>
      <c r="P191" s="115"/>
      <c r="Q191" s="115"/>
      <c r="R191" s="115"/>
      <c r="S191" s="115"/>
      <c r="T191" s="115"/>
      <c r="U191" s="115"/>
      <c r="V191" s="115"/>
      <c r="W191" s="115"/>
      <c r="X191" s="115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  <c r="AI191" s="114"/>
      <c r="AJ191" s="114"/>
    </row>
    <row r="192" spans="1:36" ht="16.5" customHeight="1">
      <c r="A192" s="115"/>
      <c r="B192" s="115"/>
      <c r="C192" s="115"/>
      <c r="D192" s="115"/>
      <c r="E192" s="115"/>
      <c r="F192" s="115"/>
      <c r="G192" s="115"/>
      <c r="H192" s="115"/>
      <c r="I192" s="115"/>
      <c r="J192" s="115"/>
      <c r="K192" s="115"/>
      <c r="L192" s="115"/>
      <c r="M192" s="115"/>
      <c r="N192" s="115"/>
      <c r="O192" s="115"/>
      <c r="P192" s="115"/>
      <c r="Q192" s="115"/>
      <c r="R192" s="115"/>
      <c r="S192" s="115"/>
      <c r="T192" s="115"/>
      <c r="U192" s="115"/>
      <c r="V192" s="115"/>
      <c r="W192" s="115"/>
      <c r="X192" s="115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  <c r="AI192" s="114"/>
      <c r="AJ192" s="114"/>
    </row>
    <row r="193" spans="1:36" ht="16.5" customHeight="1">
      <c r="A193" s="115"/>
      <c r="B193" s="115"/>
      <c r="C193" s="115"/>
      <c r="D193" s="115"/>
      <c r="E193" s="115"/>
      <c r="F193" s="115"/>
      <c r="G193" s="115"/>
      <c r="H193" s="115"/>
      <c r="I193" s="115"/>
      <c r="J193" s="115"/>
      <c r="K193" s="115"/>
      <c r="L193" s="115"/>
      <c r="M193" s="115"/>
      <c r="N193" s="115"/>
      <c r="O193" s="115"/>
      <c r="P193" s="115"/>
      <c r="Q193" s="115"/>
      <c r="R193" s="115"/>
      <c r="S193" s="115"/>
      <c r="T193" s="115"/>
      <c r="U193" s="115"/>
      <c r="V193" s="115"/>
      <c r="W193" s="115"/>
      <c r="X193" s="115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  <c r="AI193" s="114"/>
      <c r="AJ193" s="114"/>
    </row>
    <row r="194" spans="1:36" ht="16.5" customHeight="1">
      <c r="A194" s="115"/>
      <c r="B194" s="115"/>
      <c r="C194" s="115"/>
      <c r="D194" s="115"/>
      <c r="E194" s="115"/>
      <c r="F194" s="115"/>
      <c r="G194" s="115"/>
      <c r="H194" s="115"/>
      <c r="I194" s="115"/>
      <c r="J194" s="115"/>
      <c r="K194" s="115"/>
      <c r="L194" s="115"/>
      <c r="M194" s="115"/>
      <c r="N194" s="115"/>
      <c r="O194" s="115"/>
      <c r="P194" s="115"/>
      <c r="Q194" s="115"/>
      <c r="R194" s="115"/>
      <c r="S194" s="115"/>
      <c r="T194" s="115"/>
      <c r="U194" s="115"/>
      <c r="V194" s="115"/>
      <c r="W194" s="115"/>
      <c r="X194" s="115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  <c r="AI194" s="114"/>
      <c r="AJ194" s="114"/>
    </row>
    <row r="195" spans="1:36" ht="16.5" customHeight="1">
      <c r="A195" s="115"/>
      <c r="B195" s="115"/>
      <c r="C195" s="115"/>
      <c r="D195" s="115"/>
      <c r="E195" s="115"/>
      <c r="F195" s="115"/>
      <c r="G195" s="115"/>
      <c r="H195" s="115"/>
      <c r="I195" s="115"/>
      <c r="J195" s="115"/>
      <c r="K195" s="115"/>
      <c r="L195" s="115"/>
      <c r="M195" s="115"/>
      <c r="N195" s="115"/>
      <c r="O195" s="115"/>
      <c r="P195" s="115"/>
      <c r="Q195" s="115"/>
      <c r="R195" s="115"/>
      <c r="S195" s="115"/>
      <c r="T195" s="115"/>
      <c r="U195" s="115"/>
      <c r="V195" s="115"/>
      <c r="W195" s="115"/>
      <c r="X195" s="115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  <c r="AI195" s="114"/>
      <c r="AJ195" s="114"/>
    </row>
    <row r="196" spans="1:36" ht="16.5" customHeight="1">
      <c r="A196" s="115"/>
      <c r="B196" s="115"/>
      <c r="C196" s="115"/>
      <c r="D196" s="115"/>
      <c r="E196" s="115"/>
      <c r="F196" s="115"/>
      <c r="G196" s="115"/>
      <c r="H196" s="115"/>
      <c r="I196" s="115"/>
      <c r="J196" s="115"/>
      <c r="K196" s="115"/>
      <c r="L196" s="115"/>
      <c r="M196" s="115"/>
      <c r="N196" s="115"/>
      <c r="O196" s="115"/>
      <c r="P196" s="115"/>
      <c r="Q196" s="115"/>
      <c r="R196" s="115"/>
      <c r="S196" s="115"/>
      <c r="T196" s="115"/>
      <c r="U196" s="115"/>
      <c r="V196" s="115"/>
      <c r="W196" s="115"/>
      <c r="X196" s="115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  <c r="AI196" s="114"/>
      <c r="AJ196" s="114"/>
    </row>
    <row r="197" spans="1:36" ht="16.5" customHeight="1">
      <c r="A197" s="115"/>
      <c r="B197" s="115"/>
      <c r="C197" s="115"/>
      <c r="D197" s="115"/>
      <c r="E197" s="115"/>
      <c r="F197" s="115"/>
      <c r="G197" s="115"/>
      <c r="H197" s="115"/>
      <c r="I197" s="115"/>
      <c r="J197" s="115"/>
      <c r="K197" s="115"/>
      <c r="L197" s="115"/>
      <c r="M197" s="115"/>
      <c r="N197" s="115"/>
      <c r="O197" s="115"/>
      <c r="P197" s="115"/>
      <c r="Q197" s="115"/>
      <c r="R197" s="115"/>
      <c r="S197" s="115"/>
      <c r="T197" s="115"/>
      <c r="U197" s="115"/>
      <c r="V197" s="115"/>
      <c r="W197" s="115"/>
      <c r="X197" s="115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  <c r="AI197" s="114"/>
      <c r="AJ197" s="114"/>
    </row>
    <row r="198" spans="1:36" ht="16.5" customHeight="1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5"/>
      <c r="W198" s="115"/>
      <c r="X198" s="115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  <c r="AI198" s="114"/>
      <c r="AJ198" s="114"/>
    </row>
    <row r="199" spans="1:36" ht="16.5" customHeight="1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5"/>
      <c r="W199" s="115"/>
      <c r="X199" s="115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  <c r="AI199" s="114"/>
      <c r="AJ199" s="114"/>
    </row>
    <row r="200" spans="1:36" ht="16.5" customHeight="1">
      <c r="A200" s="115"/>
      <c r="B200" s="115"/>
      <c r="C200" s="115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5"/>
      <c r="W200" s="115"/>
      <c r="X200" s="115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  <c r="AI200" s="114"/>
      <c r="AJ200" s="114"/>
    </row>
    <row r="201" spans="1:36" ht="16.5" customHeight="1">
      <c r="A201" s="115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  <c r="AI201" s="114"/>
      <c r="AJ201" s="114"/>
    </row>
    <row r="202" spans="1:36" ht="16.5" customHeight="1">
      <c r="A202" s="115"/>
      <c r="B202" s="115"/>
      <c r="C202" s="115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5"/>
      <c r="W202" s="115"/>
      <c r="X202" s="115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  <c r="AI202" s="114"/>
      <c r="AJ202" s="114"/>
    </row>
    <row r="203" spans="1:36" ht="16.5" customHeight="1">
      <c r="A203" s="115"/>
      <c r="B203" s="115"/>
      <c r="C203" s="115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  <c r="AI203" s="114"/>
      <c r="AJ203" s="114"/>
    </row>
    <row r="204" spans="1:36" ht="16.5" customHeight="1">
      <c r="A204" s="115"/>
      <c r="B204" s="115"/>
      <c r="C204" s="115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5"/>
      <c r="W204" s="115"/>
      <c r="X204" s="115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  <c r="AI204" s="114"/>
      <c r="AJ204" s="114"/>
    </row>
    <row r="205" spans="1:36" ht="16.5" customHeight="1">
      <c r="A205" s="115"/>
      <c r="B205" s="115"/>
      <c r="C205" s="115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  <c r="AI205" s="114"/>
      <c r="AJ205" s="114"/>
    </row>
    <row r="206" spans="1:36" ht="16.5" customHeight="1">
      <c r="A206" s="115"/>
      <c r="B206" s="115"/>
      <c r="C206" s="115"/>
      <c r="D206" s="115"/>
      <c r="E206" s="115"/>
      <c r="F206" s="115"/>
      <c r="G206" s="115"/>
      <c r="H206" s="115"/>
      <c r="I206" s="115"/>
      <c r="J206" s="115"/>
      <c r="K206" s="115"/>
      <c r="L206" s="115"/>
      <c r="M206" s="115"/>
      <c r="N206" s="115"/>
      <c r="O206" s="115"/>
      <c r="P206" s="115"/>
      <c r="Q206" s="115"/>
      <c r="R206" s="115"/>
      <c r="S206" s="115"/>
      <c r="T206" s="115"/>
      <c r="U206" s="115"/>
      <c r="V206" s="115"/>
      <c r="W206" s="115"/>
      <c r="X206" s="115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  <c r="AI206" s="114"/>
      <c r="AJ206" s="114"/>
    </row>
    <row r="207" spans="1:36" ht="16.5" customHeight="1">
      <c r="A207" s="115"/>
      <c r="B207" s="115"/>
      <c r="C207" s="115"/>
      <c r="D207" s="115"/>
      <c r="E207" s="115"/>
      <c r="F207" s="115"/>
      <c r="G207" s="115"/>
      <c r="H207" s="115"/>
      <c r="I207" s="115"/>
      <c r="J207" s="115"/>
      <c r="K207" s="115"/>
      <c r="L207" s="115"/>
      <c r="M207" s="115"/>
      <c r="N207" s="115"/>
      <c r="O207" s="115"/>
      <c r="P207" s="115"/>
      <c r="Q207" s="115"/>
      <c r="R207" s="115"/>
      <c r="S207" s="115"/>
      <c r="T207" s="115"/>
      <c r="U207" s="115"/>
      <c r="V207" s="115"/>
      <c r="W207" s="115"/>
      <c r="X207" s="115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  <c r="AI207" s="114"/>
      <c r="AJ207" s="114"/>
    </row>
    <row r="208" spans="1:36" ht="16.5" customHeight="1">
      <c r="A208" s="115"/>
      <c r="B208" s="115"/>
      <c r="C208" s="115"/>
      <c r="D208" s="115"/>
      <c r="E208" s="115"/>
      <c r="F208" s="115"/>
      <c r="G208" s="115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  <c r="U208" s="115"/>
      <c r="V208" s="115"/>
      <c r="W208" s="115"/>
      <c r="X208" s="115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  <c r="AI208" s="114"/>
      <c r="AJ208" s="114"/>
    </row>
    <row r="209" spans="1:36" ht="16.5" customHeight="1">
      <c r="A209" s="115"/>
      <c r="B209" s="115"/>
      <c r="C209" s="115"/>
      <c r="D209" s="115"/>
      <c r="E209" s="115"/>
      <c r="F209" s="115"/>
      <c r="G209" s="115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  <c r="U209" s="115"/>
      <c r="V209" s="115"/>
      <c r="W209" s="115"/>
      <c r="X209" s="115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  <c r="AI209" s="114"/>
      <c r="AJ209" s="114"/>
    </row>
    <row r="210" spans="1:36" ht="16.5" customHeight="1">
      <c r="A210" s="115"/>
      <c r="B210" s="115"/>
      <c r="C210" s="115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  <c r="AI210" s="114"/>
      <c r="AJ210" s="114"/>
    </row>
    <row r="211" spans="1:36" ht="16.5" customHeight="1">
      <c r="A211" s="115"/>
      <c r="B211" s="115"/>
      <c r="C211" s="115"/>
      <c r="D211" s="115"/>
      <c r="E211" s="115"/>
      <c r="F211" s="115"/>
      <c r="G211" s="115"/>
      <c r="H211" s="115"/>
      <c r="I211" s="115"/>
      <c r="J211" s="115"/>
      <c r="K211" s="115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5"/>
      <c r="W211" s="115"/>
      <c r="X211" s="115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  <c r="AI211" s="114"/>
      <c r="AJ211" s="114"/>
    </row>
    <row r="212" spans="1:36" ht="16.5" customHeight="1">
      <c r="A212" s="115"/>
      <c r="B212" s="115"/>
      <c r="C212" s="115"/>
      <c r="D212" s="115"/>
      <c r="E212" s="115"/>
      <c r="F212" s="115"/>
      <c r="G212" s="115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5"/>
      <c r="W212" s="115"/>
      <c r="X212" s="115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  <c r="AI212" s="114"/>
      <c r="AJ212" s="114"/>
    </row>
    <row r="213" spans="1:36" ht="16.5" customHeight="1">
      <c r="A213" s="115"/>
      <c r="B213" s="115"/>
      <c r="C213" s="115"/>
      <c r="D213" s="115"/>
      <c r="E213" s="115"/>
      <c r="F213" s="115"/>
      <c r="G213" s="115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5"/>
      <c r="W213" s="115"/>
      <c r="X213" s="115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  <c r="AI213" s="114"/>
      <c r="AJ213" s="114"/>
    </row>
    <row r="214" spans="1:36" ht="16.5" customHeight="1">
      <c r="A214" s="115"/>
      <c r="B214" s="115"/>
      <c r="C214" s="115"/>
      <c r="D214" s="115"/>
      <c r="E214" s="115"/>
      <c r="F214" s="115"/>
      <c r="G214" s="115"/>
      <c r="H214" s="115"/>
      <c r="I214" s="115"/>
      <c r="J214" s="117"/>
      <c r="K214" s="117"/>
      <c r="L214" s="117"/>
      <c r="M214" s="117"/>
      <c r="N214" s="117"/>
      <c r="O214" s="117"/>
      <c r="P214" s="70"/>
      <c r="Q214" s="70"/>
      <c r="R214" s="70"/>
      <c r="S214" s="70"/>
      <c r="T214" s="70"/>
      <c r="U214" s="70"/>
      <c r="V214" s="70"/>
      <c r="W214" s="70"/>
      <c r="X214" s="70"/>
    </row>
    <row r="215" spans="1:36" ht="16.5" customHeight="1">
      <c r="A215" s="115"/>
      <c r="B215" s="115"/>
      <c r="C215" s="115"/>
      <c r="D215" s="115"/>
      <c r="E215" s="115"/>
      <c r="F215" s="115"/>
      <c r="G215" s="115"/>
      <c r="H215" s="115"/>
      <c r="I215" s="115"/>
      <c r="J215" s="117"/>
      <c r="K215" s="117"/>
      <c r="L215" s="117"/>
      <c r="M215" s="117"/>
      <c r="N215" s="117"/>
      <c r="O215" s="117"/>
      <c r="P215" s="70"/>
      <c r="Q215" s="70"/>
      <c r="R215" s="70"/>
      <c r="S215" s="70"/>
      <c r="T215" s="70"/>
      <c r="U215" s="70"/>
      <c r="V215" s="70"/>
      <c r="W215" s="70"/>
      <c r="X215" s="70"/>
    </row>
    <row r="216" spans="1:36" ht="16.5" customHeight="1">
      <c r="A216" s="115"/>
      <c r="B216" s="115"/>
      <c r="C216" s="115"/>
      <c r="D216" s="115"/>
      <c r="E216" s="115"/>
      <c r="F216" s="115"/>
      <c r="G216" s="115"/>
      <c r="H216" s="115"/>
      <c r="I216" s="115"/>
      <c r="J216" s="117"/>
      <c r="K216" s="117"/>
      <c r="L216" s="117"/>
      <c r="M216" s="117"/>
      <c r="N216" s="117"/>
      <c r="O216" s="117"/>
      <c r="P216" s="70"/>
      <c r="Q216" s="70"/>
      <c r="R216" s="70"/>
      <c r="S216" s="70"/>
      <c r="T216" s="70"/>
      <c r="U216" s="70"/>
      <c r="V216" s="70"/>
      <c r="W216" s="70"/>
      <c r="X216" s="70"/>
    </row>
    <row r="217" spans="1:36" ht="16.5" customHeight="1">
      <c r="A217" s="115"/>
      <c r="B217" s="115"/>
      <c r="C217" s="115"/>
      <c r="D217" s="115"/>
      <c r="E217" s="115"/>
      <c r="F217" s="115"/>
      <c r="G217" s="115"/>
      <c r="H217" s="115"/>
      <c r="I217" s="115"/>
      <c r="J217" s="117"/>
      <c r="K217" s="117"/>
      <c r="L217" s="117"/>
      <c r="M217" s="117"/>
      <c r="N217" s="117"/>
      <c r="O217" s="117"/>
      <c r="P217" s="70"/>
      <c r="Q217" s="70"/>
      <c r="R217" s="70"/>
      <c r="S217" s="70"/>
      <c r="T217" s="70"/>
      <c r="U217" s="70"/>
      <c r="V217" s="70"/>
      <c r="W217" s="70"/>
      <c r="X217" s="70"/>
    </row>
    <row r="218" spans="1:36" ht="16.5" customHeight="1">
      <c r="A218" s="115"/>
      <c r="B218" s="115"/>
      <c r="C218" s="115"/>
      <c r="D218" s="115"/>
      <c r="E218" s="115"/>
      <c r="F218" s="115"/>
      <c r="G218" s="115"/>
      <c r="H218" s="115"/>
      <c r="I218" s="115"/>
      <c r="J218" s="117"/>
      <c r="K218" s="117"/>
      <c r="L218" s="117"/>
      <c r="M218" s="117"/>
      <c r="N218" s="117"/>
      <c r="O218" s="117"/>
      <c r="P218" s="70"/>
      <c r="Q218" s="70"/>
      <c r="R218" s="70"/>
      <c r="S218" s="70"/>
      <c r="T218" s="70"/>
      <c r="U218" s="70"/>
      <c r="V218" s="70"/>
      <c r="W218" s="70"/>
      <c r="X218" s="70"/>
    </row>
    <row r="219" spans="1:36" ht="16.5" customHeight="1">
      <c r="A219" s="115"/>
      <c r="B219" s="115"/>
      <c r="C219" s="115"/>
      <c r="D219" s="115"/>
      <c r="E219" s="115"/>
      <c r="F219" s="115"/>
      <c r="G219" s="115"/>
      <c r="H219" s="115"/>
      <c r="I219" s="115"/>
      <c r="J219" s="117"/>
      <c r="K219" s="117"/>
      <c r="L219" s="117"/>
      <c r="M219" s="117"/>
      <c r="N219" s="117"/>
      <c r="O219" s="117"/>
      <c r="P219" s="70"/>
      <c r="Q219" s="70"/>
      <c r="R219" s="70"/>
      <c r="S219" s="70"/>
      <c r="T219" s="70"/>
      <c r="U219" s="70"/>
      <c r="V219" s="70"/>
      <c r="W219" s="70"/>
      <c r="X219" s="70"/>
    </row>
    <row r="220" spans="1:36" ht="16.5" customHeight="1">
      <c r="A220" s="115"/>
      <c r="B220" s="115"/>
      <c r="C220" s="115"/>
      <c r="D220" s="115"/>
      <c r="E220" s="115"/>
      <c r="F220" s="115"/>
      <c r="G220" s="115"/>
      <c r="H220" s="115"/>
      <c r="I220" s="115"/>
      <c r="J220" s="117"/>
      <c r="K220" s="117"/>
      <c r="L220" s="117"/>
      <c r="M220" s="117"/>
      <c r="N220" s="117"/>
      <c r="O220" s="117"/>
      <c r="P220" s="70"/>
      <c r="Q220" s="70"/>
      <c r="R220" s="70"/>
      <c r="S220" s="70"/>
      <c r="T220" s="70"/>
      <c r="U220" s="70"/>
      <c r="V220" s="70"/>
      <c r="W220" s="70"/>
      <c r="X220" s="70"/>
    </row>
    <row r="221" spans="1:36" ht="16.5" customHeight="1">
      <c r="A221" s="115"/>
      <c r="B221" s="115"/>
      <c r="C221" s="115"/>
      <c r="D221" s="115"/>
      <c r="E221" s="115"/>
      <c r="F221" s="115"/>
      <c r="G221" s="115"/>
      <c r="H221" s="115"/>
      <c r="I221" s="115"/>
      <c r="J221" s="117"/>
      <c r="K221" s="117"/>
      <c r="L221" s="117"/>
      <c r="M221" s="117"/>
      <c r="N221" s="117"/>
      <c r="O221" s="117"/>
      <c r="P221" s="70"/>
      <c r="Q221" s="70"/>
      <c r="R221" s="70"/>
      <c r="S221" s="70"/>
      <c r="T221" s="70"/>
      <c r="U221" s="70"/>
      <c r="V221" s="70"/>
      <c r="W221" s="70"/>
      <c r="X221" s="70"/>
    </row>
    <row r="222" spans="1:36" ht="16.5" customHeight="1">
      <c r="A222" s="115"/>
      <c r="B222" s="115"/>
      <c r="C222" s="115"/>
      <c r="D222" s="115"/>
      <c r="E222" s="115"/>
      <c r="F222" s="115"/>
      <c r="G222" s="115"/>
      <c r="H222" s="115"/>
      <c r="I222" s="115"/>
      <c r="J222" s="117"/>
      <c r="K222" s="117"/>
      <c r="L222" s="117"/>
      <c r="M222" s="117"/>
      <c r="N222" s="117"/>
      <c r="O222" s="117"/>
      <c r="P222" s="70"/>
      <c r="Q222" s="70"/>
      <c r="R222" s="70"/>
      <c r="S222" s="70"/>
      <c r="T222" s="70"/>
      <c r="U222" s="70"/>
      <c r="V222" s="70"/>
      <c r="W222" s="70"/>
      <c r="X222" s="70"/>
    </row>
    <row r="223" spans="1:36" ht="16.5" customHeight="1">
      <c r="A223" s="115"/>
      <c r="B223" s="115"/>
      <c r="C223" s="115"/>
      <c r="D223" s="115"/>
      <c r="E223" s="115"/>
      <c r="F223" s="115"/>
      <c r="G223" s="115"/>
      <c r="H223" s="115"/>
      <c r="I223" s="115"/>
      <c r="J223" s="117"/>
      <c r="K223" s="117"/>
      <c r="L223" s="117"/>
      <c r="M223" s="117"/>
      <c r="N223" s="117"/>
      <c r="O223" s="117"/>
      <c r="P223" s="70"/>
      <c r="Q223" s="70"/>
      <c r="R223" s="70"/>
      <c r="S223" s="70"/>
      <c r="T223" s="70"/>
      <c r="U223" s="70"/>
      <c r="V223" s="70"/>
      <c r="W223" s="70"/>
      <c r="X223" s="70"/>
    </row>
    <row r="224" spans="1:36" ht="16.5" customHeight="1">
      <c r="A224" s="115"/>
      <c r="B224" s="115"/>
      <c r="C224" s="115"/>
      <c r="D224" s="115"/>
      <c r="E224" s="115"/>
      <c r="F224" s="115"/>
      <c r="G224" s="115"/>
      <c r="H224" s="115"/>
      <c r="I224" s="115"/>
      <c r="J224" s="117"/>
      <c r="K224" s="117"/>
      <c r="L224" s="117"/>
      <c r="M224" s="117"/>
      <c r="N224" s="117"/>
      <c r="O224" s="117"/>
      <c r="P224" s="70"/>
      <c r="Q224" s="70"/>
      <c r="R224" s="70"/>
      <c r="S224" s="70"/>
      <c r="T224" s="70"/>
      <c r="U224" s="70"/>
      <c r="V224" s="70"/>
      <c r="W224" s="70"/>
      <c r="X224" s="70"/>
    </row>
    <row r="225" spans="1:24" ht="16.5" customHeight="1">
      <c r="A225" s="115"/>
      <c r="B225" s="115"/>
      <c r="C225" s="115"/>
      <c r="D225" s="115"/>
      <c r="E225" s="115"/>
      <c r="F225" s="115"/>
      <c r="G225" s="115"/>
      <c r="H225" s="115"/>
      <c r="I225" s="115"/>
      <c r="J225" s="117"/>
      <c r="K225" s="117"/>
      <c r="L225" s="117"/>
      <c r="M225" s="117"/>
      <c r="N225" s="117"/>
      <c r="O225" s="117"/>
      <c r="P225" s="70"/>
      <c r="Q225" s="70"/>
      <c r="R225" s="70"/>
      <c r="S225" s="70"/>
      <c r="T225" s="70"/>
      <c r="U225" s="70"/>
      <c r="V225" s="70"/>
      <c r="W225" s="70"/>
      <c r="X225" s="70"/>
    </row>
    <row r="226" spans="1:24" ht="16.5" customHeight="1">
      <c r="A226" s="115"/>
      <c r="B226" s="115"/>
      <c r="C226" s="115"/>
      <c r="D226" s="115"/>
      <c r="E226" s="115"/>
      <c r="F226" s="115"/>
      <c r="G226" s="115"/>
      <c r="H226" s="115"/>
      <c r="I226" s="115"/>
      <c r="J226" s="117"/>
      <c r="K226" s="117"/>
      <c r="L226" s="117"/>
      <c r="M226" s="117"/>
      <c r="N226" s="117"/>
      <c r="O226" s="117"/>
      <c r="P226" s="70"/>
      <c r="Q226" s="70"/>
      <c r="R226" s="70"/>
      <c r="S226" s="70"/>
      <c r="T226" s="70"/>
      <c r="U226" s="70"/>
      <c r="V226" s="70"/>
      <c r="W226" s="70"/>
      <c r="X226" s="70"/>
    </row>
    <row r="227" spans="1:24" ht="16.5" customHeight="1">
      <c r="A227" s="115"/>
      <c r="B227" s="115"/>
      <c r="C227" s="115"/>
      <c r="D227" s="115"/>
      <c r="E227" s="115"/>
      <c r="F227" s="115"/>
      <c r="G227" s="115"/>
      <c r="H227" s="115"/>
      <c r="I227" s="115"/>
      <c r="J227" s="117"/>
      <c r="K227" s="117"/>
      <c r="L227" s="117"/>
      <c r="M227" s="117"/>
      <c r="N227" s="117"/>
      <c r="O227" s="117"/>
      <c r="P227" s="70"/>
      <c r="Q227" s="70"/>
      <c r="R227" s="70"/>
      <c r="S227" s="70"/>
      <c r="T227" s="70"/>
      <c r="U227" s="70"/>
      <c r="V227" s="70"/>
      <c r="W227" s="70"/>
      <c r="X227" s="70"/>
    </row>
    <row r="228" spans="1:24" ht="16.5" customHeight="1">
      <c r="A228" s="115"/>
      <c r="B228" s="115"/>
      <c r="C228" s="115"/>
      <c r="D228" s="115"/>
      <c r="E228" s="115"/>
      <c r="F228" s="115"/>
      <c r="G228" s="115"/>
      <c r="H228" s="115"/>
      <c r="I228" s="115"/>
      <c r="J228" s="117"/>
      <c r="K228" s="117"/>
      <c r="L228" s="117"/>
      <c r="M228" s="117"/>
      <c r="N228" s="117"/>
      <c r="O228" s="117"/>
      <c r="P228" s="70"/>
      <c r="Q228" s="70"/>
      <c r="R228" s="70"/>
      <c r="S228" s="70"/>
      <c r="T228" s="70"/>
      <c r="U228" s="70"/>
      <c r="V228" s="70"/>
      <c r="W228" s="70"/>
      <c r="X228" s="70"/>
    </row>
    <row r="229" spans="1:24" ht="16.5" customHeight="1">
      <c r="A229" s="115"/>
      <c r="B229" s="115"/>
      <c r="C229" s="115"/>
      <c r="D229" s="115"/>
      <c r="E229" s="115"/>
      <c r="F229" s="115"/>
      <c r="G229" s="115"/>
      <c r="H229" s="115"/>
      <c r="I229" s="115"/>
      <c r="J229" s="117"/>
      <c r="K229" s="117"/>
      <c r="L229" s="117"/>
      <c r="M229" s="117"/>
      <c r="N229" s="117"/>
      <c r="O229" s="117"/>
      <c r="P229" s="70"/>
      <c r="Q229" s="70"/>
      <c r="R229" s="70"/>
      <c r="S229" s="70"/>
      <c r="T229" s="70"/>
      <c r="U229" s="70"/>
      <c r="V229" s="70"/>
      <c r="W229" s="70"/>
      <c r="X229" s="70"/>
    </row>
    <row r="230" spans="1:24" ht="16.5" customHeight="1">
      <c r="A230" s="115"/>
      <c r="B230" s="115"/>
      <c r="C230" s="115"/>
      <c r="D230" s="115"/>
      <c r="E230" s="115"/>
      <c r="F230" s="115"/>
      <c r="G230" s="115"/>
      <c r="H230" s="115"/>
      <c r="I230" s="115"/>
      <c r="J230" s="117"/>
      <c r="K230" s="117"/>
      <c r="L230" s="117"/>
      <c r="M230" s="117"/>
      <c r="N230" s="117"/>
      <c r="O230" s="117"/>
      <c r="P230" s="70"/>
      <c r="Q230" s="70"/>
      <c r="R230" s="70"/>
      <c r="S230" s="70"/>
      <c r="T230" s="70"/>
      <c r="U230" s="70"/>
      <c r="V230" s="70"/>
      <c r="W230" s="70"/>
      <c r="X230" s="70"/>
    </row>
    <row r="231" spans="1:24">
      <c r="A231" s="115"/>
      <c r="B231" s="115"/>
      <c r="C231" s="115"/>
      <c r="D231" s="115"/>
      <c r="E231" s="115"/>
      <c r="F231" s="115"/>
      <c r="G231" s="115"/>
      <c r="H231" s="115"/>
      <c r="I231" s="115"/>
      <c r="J231" s="117"/>
      <c r="K231" s="117"/>
      <c r="L231" s="117"/>
      <c r="M231" s="117"/>
      <c r="N231" s="117"/>
      <c r="O231" s="117"/>
      <c r="P231" s="70"/>
      <c r="Q231" s="70"/>
      <c r="R231" s="70"/>
      <c r="S231" s="70"/>
      <c r="T231" s="70"/>
      <c r="U231" s="70"/>
      <c r="V231" s="70"/>
      <c r="W231" s="70"/>
      <c r="X231" s="70"/>
    </row>
    <row r="232" spans="1:24">
      <c r="A232" s="115"/>
      <c r="B232" s="115"/>
      <c r="C232" s="115"/>
      <c r="D232" s="115"/>
      <c r="E232" s="115"/>
      <c r="F232" s="115"/>
      <c r="G232" s="115"/>
      <c r="H232" s="115"/>
      <c r="I232" s="115"/>
      <c r="J232" s="117"/>
      <c r="K232" s="117"/>
      <c r="L232" s="117"/>
      <c r="M232" s="117"/>
      <c r="N232" s="117"/>
      <c r="O232" s="117"/>
      <c r="P232" s="70"/>
      <c r="Q232" s="70"/>
      <c r="R232" s="70"/>
      <c r="S232" s="70"/>
      <c r="T232" s="70"/>
      <c r="U232" s="70"/>
      <c r="V232" s="70"/>
      <c r="W232" s="70"/>
      <c r="X232" s="70"/>
    </row>
    <row r="233" spans="1:24">
      <c r="A233" s="115"/>
      <c r="B233" s="115"/>
      <c r="C233" s="115"/>
      <c r="D233" s="115"/>
      <c r="E233" s="115"/>
      <c r="F233" s="115"/>
      <c r="G233" s="115"/>
      <c r="H233" s="115"/>
      <c r="I233" s="115"/>
      <c r="J233" s="117"/>
      <c r="K233" s="117"/>
      <c r="L233" s="117"/>
      <c r="M233" s="117"/>
      <c r="N233" s="117"/>
      <c r="O233" s="117"/>
      <c r="P233" s="70"/>
      <c r="Q233" s="70"/>
      <c r="R233" s="70"/>
      <c r="S233" s="70"/>
      <c r="T233" s="70"/>
      <c r="U233" s="70"/>
      <c r="V233" s="70"/>
      <c r="W233" s="70"/>
      <c r="X233" s="70"/>
    </row>
    <row r="234" spans="1:24">
      <c r="A234" s="115"/>
      <c r="B234" s="115"/>
      <c r="C234" s="115"/>
      <c r="D234" s="115"/>
      <c r="E234" s="115"/>
      <c r="F234" s="115"/>
      <c r="G234" s="115"/>
      <c r="H234" s="115"/>
      <c r="I234" s="115"/>
      <c r="J234" s="117"/>
      <c r="K234" s="117"/>
      <c r="L234" s="117"/>
      <c r="M234" s="117"/>
      <c r="N234" s="117"/>
      <c r="O234" s="117"/>
      <c r="P234" s="70"/>
      <c r="Q234" s="70"/>
      <c r="R234" s="70"/>
      <c r="S234" s="70"/>
      <c r="T234" s="70"/>
      <c r="U234" s="70"/>
      <c r="V234" s="70"/>
      <c r="W234" s="70"/>
      <c r="X234" s="70"/>
    </row>
    <row r="235" spans="1:24">
      <c r="A235" s="115"/>
      <c r="B235" s="115"/>
      <c r="C235" s="115"/>
      <c r="D235" s="115"/>
      <c r="E235" s="115"/>
      <c r="F235" s="115"/>
      <c r="G235" s="115"/>
      <c r="H235" s="115"/>
      <c r="I235" s="115"/>
      <c r="J235" s="117"/>
      <c r="K235" s="117"/>
      <c r="L235" s="117"/>
      <c r="M235" s="117"/>
      <c r="N235" s="117"/>
      <c r="O235" s="117"/>
      <c r="P235" s="70"/>
      <c r="Q235" s="70"/>
      <c r="R235" s="70"/>
      <c r="S235" s="70"/>
      <c r="T235" s="70"/>
      <c r="U235" s="70"/>
      <c r="V235" s="70"/>
      <c r="W235" s="70"/>
      <c r="X235" s="70"/>
    </row>
    <row r="236" spans="1:24">
      <c r="A236" s="115"/>
      <c r="B236" s="115"/>
      <c r="C236" s="115"/>
      <c r="D236" s="115"/>
      <c r="E236" s="115"/>
      <c r="F236" s="115"/>
      <c r="G236" s="115"/>
      <c r="H236" s="115"/>
      <c r="I236" s="115"/>
      <c r="J236" s="117"/>
      <c r="K236" s="117"/>
      <c r="L236" s="117"/>
      <c r="M236" s="117"/>
      <c r="N236" s="117"/>
      <c r="O236" s="117"/>
      <c r="P236" s="70"/>
      <c r="Q236" s="70"/>
      <c r="R236" s="70"/>
      <c r="S236" s="70"/>
      <c r="T236" s="70"/>
      <c r="U236" s="70"/>
      <c r="V236" s="70"/>
      <c r="W236" s="70"/>
      <c r="X236" s="70"/>
    </row>
    <row r="237" spans="1:24">
      <c r="A237" s="115"/>
      <c r="B237" s="115"/>
      <c r="C237" s="115"/>
      <c r="D237" s="115"/>
      <c r="E237" s="115"/>
      <c r="F237" s="115"/>
      <c r="G237" s="115"/>
      <c r="H237" s="115"/>
      <c r="I237" s="115"/>
      <c r="J237" s="117"/>
      <c r="K237" s="117"/>
      <c r="L237" s="117"/>
      <c r="M237" s="117"/>
      <c r="N237" s="117"/>
      <c r="O237" s="117"/>
      <c r="P237" s="70"/>
      <c r="Q237" s="70"/>
      <c r="R237" s="70"/>
      <c r="S237" s="70"/>
      <c r="T237" s="70"/>
      <c r="U237" s="70"/>
      <c r="V237" s="70"/>
      <c r="W237" s="70"/>
      <c r="X237" s="70"/>
    </row>
    <row r="238" spans="1:24">
      <c r="A238" s="115"/>
      <c r="B238" s="115"/>
      <c r="C238" s="115"/>
      <c r="D238" s="115"/>
      <c r="E238" s="115"/>
      <c r="F238" s="115"/>
      <c r="G238" s="115"/>
      <c r="H238" s="115"/>
      <c r="I238" s="115"/>
      <c r="J238" s="117"/>
      <c r="K238" s="117"/>
      <c r="L238" s="117"/>
      <c r="M238" s="117"/>
      <c r="N238" s="117"/>
      <c r="O238" s="117"/>
      <c r="P238" s="70"/>
      <c r="Q238" s="70"/>
      <c r="R238" s="70"/>
      <c r="S238" s="70"/>
      <c r="T238" s="70"/>
      <c r="U238" s="70"/>
      <c r="V238" s="70"/>
      <c r="W238" s="70"/>
      <c r="X238" s="70"/>
    </row>
    <row r="239" spans="1:24">
      <c r="A239" s="115"/>
      <c r="B239" s="115"/>
      <c r="C239" s="115"/>
      <c r="D239" s="115"/>
      <c r="E239" s="115"/>
      <c r="F239" s="115"/>
      <c r="G239" s="115"/>
      <c r="H239" s="115"/>
      <c r="I239" s="115"/>
      <c r="J239" s="117"/>
      <c r="K239" s="117"/>
      <c r="L239" s="117"/>
      <c r="M239" s="117"/>
      <c r="N239" s="117"/>
      <c r="O239" s="117"/>
      <c r="P239" s="70"/>
      <c r="Q239" s="70"/>
      <c r="R239" s="70"/>
      <c r="S239" s="70"/>
      <c r="T239" s="70"/>
      <c r="U239" s="70"/>
      <c r="V239" s="70"/>
      <c r="W239" s="70"/>
      <c r="X239" s="70"/>
    </row>
    <row r="240" spans="1:24">
      <c r="A240" s="115"/>
      <c r="B240" s="115"/>
      <c r="C240" s="115"/>
      <c r="D240" s="115"/>
      <c r="E240" s="115"/>
      <c r="F240" s="115"/>
      <c r="G240" s="115"/>
      <c r="H240" s="115"/>
      <c r="I240" s="115"/>
      <c r="J240" s="117"/>
      <c r="K240" s="117"/>
      <c r="L240" s="117"/>
      <c r="M240" s="117"/>
      <c r="N240" s="117"/>
      <c r="O240" s="117"/>
      <c r="P240" s="70"/>
      <c r="Q240" s="70"/>
      <c r="R240" s="70"/>
      <c r="S240" s="70"/>
      <c r="T240" s="70"/>
      <c r="U240" s="70"/>
      <c r="V240" s="70"/>
      <c r="W240" s="70"/>
      <c r="X240" s="70"/>
    </row>
    <row r="241" spans="1:24">
      <c r="A241" s="115"/>
      <c r="B241" s="115"/>
      <c r="C241" s="115"/>
      <c r="D241" s="115"/>
      <c r="E241" s="115"/>
      <c r="F241" s="115"/>
      <c r="G241" s="115"/>
      <c r="H241" s="115"/>
      <c r="I241" s="115"/>
      <c r="J241" s="117"/>
      <c r="K241" s="117"/>
      <c r="L241" s="117"/>
      <c r="M241" s="117"/>
      <c r="N241" s="117"/>
      <c r="O241" s="117"/>
      <c r="P241" s="70"/>
      <c r="Q241" s="70"/>
      <c r="R241" s="70"/>
      <c r="S241" s="70"/>
      <c r="T241" s="70"/>
      <c r="U241" s="70"/>
      <c r="V241" s="70"/>
      <c r="W241" s="70"/>
      <c r="X241" s="70"/>
    </row>
    <row r="242" spans="1:24">
      <c r="A242" s="115"/>
      <c r="B242" s="115"/>
      <c r="C242" s="115"/>
      <c r="D242" s="115"/>
      <c r="E242" s="115"/>
      <c r="F242" s="115"/>
      <c r="G242" s="115"/>
      <c r="H242" s="115"/>
      <c r="I242" s="115"/>
      <c r="J242" s="117"/>
      <c r="K242" s="117"/>
      <c r="L242" s="117"/>
      <c r="M242" s="117"/>
      <c r="N242" s="117"/>
      <c r="O242" s="117"/>
      <c r="P242" s="70"/>
      <c r="Q242" s="70"/>
      <c r="R242" s="70"/>
      <c r="S242" s="70"/>
      <c r="T242" s="70"/>
      <c r="U242" s="70"/>
      <c r="V242" s="70"/>
      <c r="W242" s="70"/>
      <c r="X242" s="70"/>
    </row>
    <row r="243" spans="1:24">
      <c r="A243" s="115"/>
      <c r="B243" s="115"/>
      <c r="C243" s="115"/>
      <c r="D243" s="115"/>
      <c r="E243" s="115"/>
      <c r="F243" s="115"/>
      <c r="G243" s="115"/>
      <c r="H243" s="115"/>
      <c r="I243" s="115"/>
      <c r="J243" s="117"/>
      <c r="K243" s="117"/>
      <c r="L243" s="117"/>
      <c r="M243" s="117"/>
      <c r="N243" s="117"/>
      <c r="O243" s="117"/>
      <c r="P243" s="70"/>
      <c r="Q243" s="70"/>
      <c r="R243" s="70"/>
      <c r="S243" s="70"/>
      <c r="T243" s="70"/>
      <c r="U243" s="70"/>
      <c r="V243" s="70"/>
      <c r="W243" s="70"/>
      <c r="X243" s="70"/>
    </row>
    <row r="244" spans="1:24">
      <c r="A244" s="115"/>
      <c r="B244" s="115"/>
      <c r="C244" s="115"/>
      <c r="D244" s="115"/>
      <c r="E244" s="115"/>
      <c r="F244" s="115"/>
      <c r="G244" s="115"/>
      <c r="H244" s="115"/>
      <c r="I244" s="115"/>
      <c r="J244" s="117"/>
      <c r="K244" s="117"/>
      <c r="L244" s="117"/>
      <c r="M244" s="117"/>
      <c r="N244" s="117"/>
      <c r="O244" s="117"/>
      <c r="P244" s="70"/>
      <c r="Q244" s="70"/>
      <c r="R244" s="70"/>
      <c r="S244" s="70"/>
      <c r="T244" s="70"/>
      <c r="U244" s="70"/>
      <c r="V244" s="70"/>
      <c r="W244" s="70"/>
      <c r="X244" s="70"/>
    </row>
    <row r="245" spans="1:24">
      <c r="A245" s="115"/>
      <c r="B245" s="115"/>
      <c r="C245" s="115"/>
      <c r="D245" s="115"/>
      <c r="E245" s="115"/>
      <c r="F245" s="115"/>
      <c r="G245" s="115"/>
      <c r="H245" s="115"/>
      <c r="I245" s="115"/>
      <c r="J245" s="117"/>
      <c r="K245" s="117"/>
      <c r="L245" s="117"/>
      <c r="M245" s="117"/>
      <c r="N245" s="117"/>
      <c r="O245" s="117"/>
      <c r="P245" s="70"/>
      <c r="Q245" s="70"/>
      <c r="R245" s="70"/>
      <c r="S245" s="70"/>
      <c r="T245" s="70"/>
      <c r="U245" s="70"/>
      <c r="V245" s="70"/>
      <c r="W245" s="70"/>
      <c r="X245" s="70"/>
    </row>
    <row r="246" spans="1:24">
      <c r="A246" s="115"/>
      <c r="B246" s="115"/>
      <c r="C246" s="115"/>
      <c r="D246" s="115"/>
      <c r="E246" s="115"/>
      <c r="F246" s="115"/>
      <c r="G246" s="115"/>
      <c r="H246" s="115"/>
      <c r="I246" s="115"/>
      <c r="J246" s="117"/>
      <c r="K246" s="117"/>
      <c r="L246" s="117"/>
      <c r="M246" s="117"/>
      <c r="N246" s="117"/>
      <c r="O246" s="117"/>
      <c r="P246" s="70"/>
      <c r="Q246" s="70"/>
      <c r="R246" s="70"/>
      <c r="S246" s="70"/>
      <c r="T246" s="70"/>
      <c r="U246" s="70"/>
      <c r="V246" s="70"/>
      <c r="W246" s="70"/>
      <c r="X246" s="70"/>
    </row>
    <row r="247" spans="1:24">
      <c r="A247" s="115"/>
      <c r="B247" s="115"/>
      <c r="C247" s="115"/>
      <c r="D247" s="115"/>
      <c r="E247" s="115"/>
      <c r="F247" s="115"/>
      <c r="G247" s="115"/>
      <c r="H247" s="115"/>
      <c r="I247" s="115"/>
      <c r="J247" s="117"/>
      <c r="K247" s="117"/>
      <c r="L247" s="117"/>
      <c r="M247" s="117"/>
      <c r="N247" s="117"/>
      <c r="O247" s="117"/>
      <c r="P247" s="70"/>
      <c r="Q247" s="70"/>
      <c r="R247" s="70"/>
      <c r="S247" s="70"/>
      <c r="T247" s="70"/>
      <c r="U247" s="70"/>
      <c r="V247" s="70"/>
      <c r="W247" s="70"/>
      <c r="X247" s="70"/>
    </row>
    <row r="248" spans="1:24">
      <c r="A248" s="115"/>
      <c r="B248" s="115"/>
      <c r="C248" s="115"/>
      <c r="D248" s="115"/>
      <c r="E248" s="115"/>
      <c r="F248" s="115"/>
      <c r="G248" s="115"/>
      <c r="H248" s="115"/>
      <c r="I248" s="115"/>
      <c r="J248" s="117"/>
      <c r="K248" s="117"/>
      <c r="L248" s="117"/>
      <c r="M248" s="117"/>
      <c r="N248" s="117"/>
      <c r="O248" s="117"/>
      <c r="P248" s="70"/>
      <c r="Q248" s="70"/>
      <c r="R248" s="70"/>
      <c r="S248" s="70"/>
      <c r="T248" s="70"/>
      <c r="U248" s="70"/>
      <c r="V248" s="70"/>
      <c r="W248" s="70"/>
      <c r="X248" s="70"/>
    </row>
    <row r="249" spans="1:24">
      <c r="A249" s="115"/>
      <c r="B249" s="115"/>
      <c r="C249" s="115"/>
      <c r="D249" s="115"/>
      <c r="E249" s="115"/>
      <c r="F249" s="115"/>
      <c r="G249" s="115"/>
      <c r="H249" s="115"/>
      <c r="I249" s="115"/>
      <c r="J249" s="117"/>
      <c r="K249" s="117"/>
      <c r="L249" s="117"/>
      <c r="M249" s="117"/>
      <c r="N249" s="117"/>
      <c r="O249" s="117"/>
      <c r="P249" s="70"/>
      <c r="Q249" s="70"/>
      <c r="R249" s="70"/>
      <c r="S249" s="70"/>
      <c r="T249" s="70"/>
      <c r="U249" s="70"/>
      <c r="V249" s="70"/>
      <c r="W249" s="70"/>
      <c r="X249" s="70"/>
    </row>
    <row r="250" spans="1:24">
      <c r="A250" s="115"/>
      <c r="B250" s="115"/>
      <c r="C250" s="115"/>
      <c r="D250" s="115"/>
      <c r="E250" s="115"/>
      <c r="F250" s="115"/>
      <c r="G250" s="115"/>
      <c r="H250" s="115"/>
      <c r="I250" s="115"/>
      <c r="J250" s="117"/>
      <c r="K250" s="117"/>
      <c r="L250" s="117"/>
      <c r="M250" s="117"/>
      <c r="N250" s="117"/>
      <c r="O250" s="117"/>
      <c r="P250" s="70"/>
      <c r="Q250" s="70"/>
      <c r="R250" s="70"/>
      <c r="S250" s="70"/>
      <c r="T250" s="70"/>
      <c r="U250" s="70"/>
      <c r="V250" s="70"/>
      <c r="W250" s="70"/>
      <c r="X250" s="70"/>
    </row>
    <row r="251" spans="1:24">
      <c r="A251" s="115"/>
      <c r="B251" s="115"/>
      <c r="C251" s="115"/>
      <c r="D251" s="115"/>
      <c r="E251" s="115"/>
      <c r="F251" s="115"/>
      <c r="G251" s="115"/>
      <c r="H251" s="115"/>
      <c r="I251" s="115"/>
      <c r="J251" s="117"/>
      <c r="K251" s="117"/>
      <c r="L251" s="117"/>
      <c r="M251" s="117"/>
      <c r="N251" s="117"/>
      <c r="O251" s="117"/>
      <c r="P251" s="70"/>
      <c r="Q251" s="70"/>
      <c r="R251" s="70"/>
      <c r="S251" s="70"/>
      <c r="T251" s="70"/>
      <c r="U251" s="70"/>
      <c r="V251" s="70"/>
      <c r="W251" s="70"/>
      <c r="X251" s="70"/>
    </row>
    <row r="252" spans="1:24">
      <c r="A252" s="115"/>
      <c r="B252" s="115"/>
      <c r="C252" s="115"/>
      <c r="D252" s="115"/>
      <c r="E252" s="115"/>
      <c r="F252" s="115"/>
      <c r="G252" s="115"/>
      <c r="H252" s="115"/>
      <c r="I252" s="115"/>
      <c r="J252" s="117"/>
      <c r="K252" s="117"/>
      <c r="L252" s="117"/>
      <c r="M252" s="117"/>
      <c r="N252" s="117"/>
      <c r="O252" s="117"/>
      <c r="P252" s="70"/>
      <c r="Q252" s="70"/>
      <c r="R252" s="70"/>
      <c r="S252" s="70"/>
      <c r="T252" s="70"/>
      <c r="U252" s="70"/>
      <c r="V252" s="70"/>
      <c r="W252" s="70"/>
      <c r="X252" s="70"/>
    </row>
    <row r="253" spans="1:24">
      <c r="A253" s="115"/>
      <c r="B253" s="115"/>
      <c r="C253" s="115"/>
      <c r="D253" s="115"/>
      <c r="E253" s="115"/>
      <c r="F253" s="115"/>
      <c r="G253" s="115"/>
      <c r="H253" s="115"/>
      <c r="I253" s="115"/>
      <c r="J253" s="117"/>
      <c r="K253" s="117"/>
      <c r="L253" s="117"/>
      <c r="M253" s="117"/>
      <c r="N253" s="117"/>
      <c r="O253" s="117"/>
      <c r="P253" s="70"/>
      <c r="Q253" s="70"/>
      <c r="R253" s="70"/>
      <c r="S253" s="70"/>
      <c r="T253" s="70"/>
      <c r="U253" s="70"/>
      <c r="V253" s="70"/>
      <c r="W253" s="70"/>
      <c r="X253" s="70"/>
    </row>
    <row r="254" spans="1:24">
      <c r="A254" s="115"/>
      <c r="B254" s="115"/>
      <c r="C254" s="115"/>
      <c r="D254" s="115"/>
      <c r="E254" s="115"/>
      <c r="F254" s="115"/>
      <c r="G254" s="115"/>
      <c r="H254" s="115"/>
      <c r="I254" s="115"/>
      <c r="J254" s="117"/>
      <c r="K254" s="117"/>
      <c r="L254" s="117"/>
      <c r="M254" s="117"/>
      <c r="N254" s="117"/>
      <c r="O254" s="117"/>
      <c r="P254" s="70"/>
      <c r="Q254" s="70"/>
      <c r="R254" s="70"/>
      <c r="S254" s="70"/>
      <c r="T254" s="70"/>
      <c r="U254" s="70"/>
      <c r="V254" s="70"/>
      <c r="W254" s="70"/>
      <c r="X254" s="70"/>
    </row>
    <row r="255" spans="1:24">
      <c r="A255" s="115"/>
      <c r="B255" s="115"/>
      <c r="C255" s="115"/>
      <c r="D255" s="115"/>
      <c r="E255" s="115"/>
      <c r="F255" s="115"/>
      <c r="G255" s="115"/>
      <c r="H255" s="115"/>
      <c r="I255" s="115"/>
      <c r="J255" s="117"/>
      <c r="K255" s="117"/>
      <c r="L255" s="117"/>
      <c r="M255" s="117"/>
      <c r="N255" s="117"/>
      <c r="O255" s="117"/>
      <c r="P255" s="70"/>
      <c r="Q255" s="70"/>
      <c r="R255" s="70"/>
      <c r="S255" s="70"/>
      <c r="T255" s="70"/>
      <c r="U255" s="70"/>
      <c r="V255" s="70"/>
      <c r="W255" s="70"/>
      <c r="X255" s="70"/>
    </row>
    <row r="256" spans="1:24">
      <c r="A256" s="115"/>
      <c r="B256" s="115"/>
      <c r="C256" s="115"/>
      <c r="D256" s="115"/>
      <c r="E256" s="115"/>
      <c r="F256" s="115"/>
      <c r="G256" s="115"/>
      <c r="H256" s="115"/>
      <c r="I256" s="115"/>
      <c r="J256" s="117"/>
      <c r="K256" s="117"/>
      <c r="L256" s="117"/>
      <c r="M256" s="117"/>
      <c r="N256" s="117"/>
      <c r="O256" s="117"/>
      <c r="P256" s="70"/>
      <c r="Q256" s="70"/>
      <c r="R256" s="70"/>
      <c r="S256" s="70"/>
      <c r="T256" s="70"/>
      <c r="U256" s="70"/>
      <c r="V256" s="70"/>
      <c r="W256" s="70"/>
      <c r="X256" s="70"/>
    </row>
    <row r="257" spans="1:24">
      <c r="A257" s="115"/>
      <c r="B257" s="115"/>
      <c r="C257" s="115"/>
      <c r="D257" s="115"/>
      <c r="E257" s="115"/>
      <c r="F257" s="115"/>
      <c r="G257" s="115"/>
      <c r="H257" s="115"/>
      <c r="I257" s="115"/>
      <c r="J257" s="117"/>
      <c r="K257" s="117"/>
      <c r="L257" s="117"/>
      <c r="M257" s="117"/>
      <c r="N257" s="117"/>
      <c r="O257" s="117"/>
      <c r="P257" s="70"/>
      <c r="Q257" s="70"/>
      <c r="R257" s="70"/>
      <c r="S257" s="70"/>
      <c r="T257" s="70"/>
      <c r="U257" s="70"/>
      <c r="V257" s="70"/>
      <c r="W257" s="70"/>
      <c r="X257" s="70"/>
    </row>
    <row r="258" spans="1:24">
      <c r="A258" s="115"/>
      <c r="B258" s="115"/>
      <c r="C258" s="115"/>
      <c r="D258" s="115"/>
      <c r="E258" s="115"/>
      <c r="F258" s="115"/>
      <c r="G258" s="115"/>
      <c r="H258" s="115"/>
      <c r="I258" s="115"/>
      <c r="J258" s="117"/>
      <c r="K258" s="117"/>
      <c r="L258" s="117"/>
      <c r="M258" s="117"/>
      <c r="N258" s="117"/>
      <c r="O258" s="117"/>
      <c r="P258" s="70"/>
      <c r="Q258" s="70"/>
      <c r="R258" s="70"/>
      <c r="S258" s="70"/>
      <c r="T258" s="70"/>
      <c r="U258" s="70"/>
      <c r="V258" s="70"/>
      <c r="W258" s="70"/>
      <c r="X258" s="70"/>
    </row>
    <row r="259" spans="1:24">
      <c r="A259" s="115"/>
      <c r="B259" s="115"/>
      <c r="C259" s="115"/>
      <c r="D259" s="115"/>
      <c r="E259" s="115"/>
      <c r="F259" s="115"/>
      <c r="G259" s="115"/>
      <c r="H259" s="115"/>
      <c r="I259" s="115"/>
      <c r="J259" s="117"/>
      <c r="K259" s="117"/>
      <c r="L259" s="117"/>
      <c r="M259" s="117"/>
      <c r="N259" s="117"/>
      <c r="O259" s="117"/>
      <c r="P259" s="70"/>
      <c r="Q259" s="70"/>
      <c r="R259" s="70"/>
      <c r="S259" s="70"/>
      <c r="T259" s="70"/>
      <c r="U259" s="70"/>
      <c r="V259" s="70"/>
      <c r="W259" s="70"/>
      <c r="X259" s="70"/>
    </row>
    <row r="260" spans="1:24">
      <c r="A260" s="115"/>
      <c r="B260" s="115"/>
      <c r="C260" s="115"/>
      <c r="D260" s="115"/>
      <c r="E260" s="115"/>
      <c r="F260" s="115"/>
      <c r="G260" s="115"/>
      <c r="H260" s="115"/>
      <c r="I260" s="115"/>
      <c r="J260" s="117"/>
      <c r="K260" s="117"/>
      <c r="L260" s="117"/>
      <c r="M260" s="117"/>
      <c r="N260" s="117"/>
      <c r="O260" s="117"/>
      <c r="P260" s="70"/>
      <c r="Q260" s="70"/>
      <c r="R260" s="70"/>
      <c r="S260" s="70"/>
      <c r="T260" s="70"/>
      <c r="U260" s="70"/>
      <c r="V260" s="70"/>
      <c r="W260" s="70"/>
      <c r="X260" s="70"/>
    </row>
    <row r="261" spans="1:24">
      <c r="A261" s="115"/>
      <c r="B261" s="115"/>
      <c r="C261" s="115"/>
      <c r="D261" s="115"/>
      <c r="E261" s="115"/>
      <c r="F261" s="115"/>
      <c r="G261" s="115"/>
      <c r="H261" s="115"/>
      <c r="I261" s="115"/>
      <c r="J261" s="117"/>
      <c r="K261" s="117"/>
      <c r="L261" s="117"/>
      <c r="M261" s="117"/>
      <c r="N261" s="117"/>
      <c r="O261" s="117"/>
      <c r="P261" s="70"/>
      <c r="Q261" s="70"/>
      <c r="R261" s="70"/>
      <c r="S261" s="70"/>
      <c r="T261" s="70"/>
      <c r="U261" s="70"/>
      <c r="V261" s="70"/>
      <c r="W261" s="70"/>
      <c r="X261" s="70"/>
    </row>
    <row r="262" spans="1:24">
      <c r="A262" s="115"/>
      <c r="B262" s="115"/>
      <c r="C262" s="115"/>
      <c r="D262" s="115"/>
      <c r="E262" s="115"/>
      <c r="F262" s="115"/>
      <c r="G262" s="115"/>
      <c r="H262" s="115"/>
      <c r="I262" s="115"/>
      <c r="J262" s="117"/>
      <c r="K262" s="117"/>
      <c r="L262" s="117"/>
      <c r="M262" s="117"/>
      <c r="N262" s="117"/>
      <c r="O262" s="117"/>
      <c r="P262" s="70"/>
      <c r="Q262" s="70"/>
      <c r="R262" s="70"/>
      <c r="S262" s="70"/>
      <c r="T262" s="70"/>
      <c r="U262" s="70"/>
      <c r="V262" s="70"/>
      <c r="W262" s="70"/>
      <c r="X262" s="70"/>
    </row>
    <row r="263" spans="1:24">
      <c r="A263" s="115"/>
      <c r="B263" s="115"/>
      <c r="C263" s="115"/>
      <c r="D263" s="115"/>
      <c r="E263" s="115"/>
      <c r="F263" s="115"/>
      <c r="G263" s="115"/>
      <c r="H263" s="115"/>
      <c r="I263" s="115"/>
      <c r="J263" s="117"/>
      <c r="K263" s="117"/>
      <c r="L263" s="117"/>
      <c r="M263" s="117"/>
      <c r="N263" s="117"/>
      <c r="O263" s="117"/>
      <c r="P263" s="70"/>
      <c r="Q263" s="70"/>
      <c r="R263" s="70"/>
      <c r="S263" s="70"/>
      <c r="T263" s="70"/>
      <c r="U263" s="70"/>
      <c r="V263" s="70"/>
      <c r="W263" s="70"/>
      <c r="X263" s="70"/>
    </row>
    <row r="264" spans="1:24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70"/>
      <c r="Q264" s="70"/>
      <c r="R264" s="70"/>
      <c r="S264" s="70"/>
      <c r="T264" s="70"/>
      <c r="U264" s="70"/>
      <c r="V264" s="70"/>
      <c r="W264" s="70"/>
      <c r="X264" s="70"/>
    </row>
    <row r="265" spans="1:24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70"/>
      <c r="Q265" s="70"/>
      <c r="R265" s="70"/>
      <c r="S265" s="70"/>
      <c r="T265" s="70"/>
      <c r="U265" s="70"/>
      <c r="V265" s="70"/>
      <c r="W265" s="70"/>
      <c r="X265" s="70"/>
    </row>
    <row r="266" spans="1:24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70"/>
      <c r="Q266" s="70"/>
      <c r="R266" s="70"/>
      <c r="S266" s="70"/>
      <c r="T266" s="70"/>
      <c r="U266" s="70"/>
      <c r="V266" s="70"/>
      <c r="W266" s="70"/>
      <c r="X266" s="70"/>
    </row>
    <row r="267" spans="1:24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70"/>
      <c r="Q267" s="70"/>
      <c r="R267" s="70"/>
      <c r="S267" s="70"/>
      <c r="T267" s="70"/>
      <c r="U267" s="70"/>
      <c r="V267" s="70"/>
      <c r="W267" s="70"/>
      <c r="X267" s="70"/>
    </row>
    <row r="268" spans="1:24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70"/>
      <c r="Q268" s="70"/>
      <c r="R268" s="70"/>
      <c r="S268" s="70"/>
      <c r="T268" s="70"/>
      <c r="U268" s="70"/>
      <c r="V268" s="70"/>
      <c r="W268" s="70"/>
      <c r="X268" s="70"/>
    </row>
    <row r="269" spans="1:24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70"/>
      <c r="Q269" s="70"/>
      <c r="R269" s="70"/>
      <c r="S269" s="70"/>
      <c r="T269" s="70"/>
      <c r="U269" s="70"/>
      <c r="V269" s="70"/>
      <c r="W269" s="70"/>
      <c r="X269" s="70"/>
    </row>
    <row r="270" spans="1:24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</row>
    <row r="271" spans="1:24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</row>
    <row r="272" spans="1:24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A139"/>
  <sheetViews>
    <sheetView rightToLeft="1" topLeftCell="A31" workbookViewId="0">
      <selection activeCell="J46" sqref="J46"/>
    </sheetView>
  </sheetViews>
  <sheetFormatPr defaultRowHeight="15"/>
  <cols>
    <col min="1" max="1" width="33.28515625" customWidth="1"/>
    <col min="2" max="2" width="10.140625" bestFit="1" customWidth="1"/>
    <col min="3" max="3" width="10.85546875" customWidth="1"/>
    <col min="7" max="7" width="29.7109375" customWidth="1"/>
    <col min="12" max="12" width="33.5703125" customWidth="1"/>
  </cols>
  <sheetData>
    <row r="1" spans="1:27" ht="45.75" thickTop="1">
      <c r="A1" s="42" t="s">
        <v>101</v>
      </c>
      <c r="B1" s="99" t="s">
        <v>1</v>
      </c>
      <c r="C1" s="10" t="s">
        <v>94</v>
      </c>
      <c r="D1" s="111"/>
      <c r="E1" s="111"/>
      <c r="F1" s="111"/>
      <c r="G1" s="132" t="s">
        <v>298</v>
      </c>
      <c r="H1" s="99" t="s">
        <v>1</v>
      </c>
      <c r="I1" s="133" t="s">
        <v>94</v>
      </c>
      <c r="J1" s="111"/>
      <c r="K1" s="111"/>
      <c r="L1" s="132" t="s">
        <v>300</v>
      </c>
      <c r="M1" s="99" t="s">
        <v>1</v>
      </c>
      <c r="N1" s="133" t="s">
        <v>94</v>
      </c>
      <c r="O1" s="111"/>
      <c r="P1" s="111"/>
      <c r="Q1" s="111"/>
      <c r="R1" s="111"/>
      <c r="S1" s="111"/>
    </row>
    <row r="2" spans="1:27" ht="30">
      <c r="A2" s="76" t="s">
        <v>106</v>
      </c>
      <c r="B2" s="80">
        <v>150</v>
      </c>
      <c r="C2" s="45">
        <f t="shared" ref="C2:C7" si="0">B2/B$8</f>
        <v>0.2533783783783784</v>
      </c>
      <c r="D2" s="111"/>
      <c r="E2" s="111"/>
      <c r="F2" s="111"/>
      <c r="G2" s="134" t="s">
        <v>105</v>
      </c>
      <c r="H2" s="80">
        <v>127</v>
      </c>
      <c r="I2" s="45">
        <f>H2/H$7</f>
        <v>0.2504930966469428</v>
      </c>
      <c r="J2" s="111"/>
      <c r="K2" s="111"/>
      <c r="L2" s="134" t="s">
        <v>105</v>
      </c>
      <c r="M2" s="80">
        <v>276</v>
      </c>
      <c r="N2" s="45">
        <f>M2/$M$7</f>
        <v>0.25915492957746478</v>
      </c>
      <c r="O2" s="111"/>
      <c r="P2" s="111"/>
      <c r="Q2" s="111"/>
      <c r="R2" s="111"/>
      <c r="S2" s="111"/>
    </row>
    <row r="3" spans="1:27" ht="30">
      <c r="A3" s="76" t="s">
        <v>105</v>
      </c>
      <c r="B3" s="80">
        <v>149</v>
      </c>
      <c r="C3" s="45">
        <f t="shared" si="0"/>
        <v>0.2516891891891892</v>
      </c>
      <c r="D3" s="111"/>
      <c r="E3" s="111"/>
      <c r="F3" s="111"/>
      <c r="G3" s="134" t="s">
        <v>106</v>
      </c>
      <c r="H3" s="80">
        <v>110</v>
      </c>
      <c r="I3" s="45">
        <f t="shared" ref="I3:I6" si="1">H3/H$7</f>
        <v>0.21696252465483234</v>
      </c>
      <c r="J3" s="111"/>
      <c r="K3" s="111"/>
      <c r="L3" s="134" t="s">
        <v>106</v>
      </c>
      <c r="M3" s="80">
        <v>260</v>
      </c>
      <c r="N3" s="45">
        <f t="shared" ref="N3:N6" si="2">M3/$M$7</f>
        <v>0.24413145539906103</v>
      </c>
      <c r="O3" s="111"/>
      <c r="P3" s="111"/>
      <c r="Q3" s="111"/>
      <c r="R3" s="111"/>
      <c r="S3" s="111"/>
    </row>
    <row r="4" spans="1:27" ht="30">
      <c r="A4" s="76" t="s">
        <v>104</v>
      </c>
      <c r="B4" s="80">
        <v>115</v>
      </c>
      <c r="C4" s="45">
        <f t="shared" si="0"/>
        <v>0.19425675675675674</v>
      </c>
      <c r="D4" s="111"/>
      <c r="E4" s="111"/>
      <c r="F4" s="111"/>
      <c r="G4" s="134" t="s">
        <v>104</v>
      </c>
      <c r="H4" s="80">
        <v>100</v>
      </c>
      <c r="I4" s="45">
        <f t="shared" si="1"/>
        <v>0.19723865877712032</v>
      </c>
      <c r="J4" s="111"/>
      <c r="K4" s="111"/>
      <c r="L4" s="134" t="s">
        <v>104</v>
      </c>
      <c r="M4" s="80">
        <v>215</v>
      </c>
      <c r="N4" s="45">
        <f t="shared" si="2"/>
        <v>0.20187793427230047</v>
      </c>
      <c r="O4" s="111"/>
      <c r="P4" s="111"/>
      <c r="Q4" s="111"/>
      <c r="R4" s="111"/>
      <c r="S4" s="111"/>
    </row>
    <row r="5" spans="1:27" ht="30">
      <c r="A5" s="76" t="s">
        <v>103</v>
      </c>
      <c r="B5" s="80">
        <v>97</v>
      </c>
      <c r="C5" s="45">
        <f t="shared" si="0"/>
        <v>0.16385135135135134</v>
      </c>
      <c r="D5" s="111"/>
      <c r="E5" s="111"/>
      <c r="F5" s="111"/>
      <c r="G5" s="134" t="s">
        <v>103</v>
      </c>
      <c r="H5" s="80">
        <v>86</v>
      </c>
      <c r="I5" s="45">
        <f t="shared" si="1"/>
        <v>0.16962524654832348</v>
      </c>
      <c r="J5" s="111"/>
      <c r="K5" s="111"/>
      <c r="L5" s="134" t="s">
        <v>103</v>
      </c>
      <c r="M5" s="80">
        <v>183</v>
      </c>
      <c r="N5" s="45">
        <f t="shared" si="2"/>
        <v>0.17183098591549295</v>
      </c>
      <c r="O5" s="111"/>
      <c r="P5" s="111"/>
      <c r="Q5" s="111"/>
      <c r="R5" s="111"/>
      <c r="S5" s="111"/>
    </row>
    <row r="6" spans="1:27" ht="30">
      <c r="A6" s="76" t="s">
        <v>107</v>
      </c>
      <c r="B6" s="80">
        <v>47</v>
      </c>
      <c r="C6" s="45">
        <f t="shared" si="0"/>
        <v>7.9391891891891886E-2</v>
      </c>
      <c r="D6" s="111"/>
      <c r="E6" s="111"/>
      <c r="F6" s="111"/>
      <c r="G6" s="134" t="s">
        <v>107</v>
      </c>
      <c r="H6" s="80">
        <v>84</v>
      </c>
      <c r="I6" s="45">
        <f t="shared" si="1"/>
        <v>0.16568047337278108</v>
      </c>
      <c r="J6" s="111"/>
      <c r="K6" s="111"/>
      <c r="L6" s="134" t="s">
        <v>107</v>
      </c>
      <c r="M6" s="80">
        <v>131</v>
      </c>
      <c r="N6" s="45">
        <f t="shared" si="2"/>
        <v>0.12300469483568074</v>
      </c>
      <c r="O6" s="111"/>
      <c r="P6" s="111"/>
      <c r="Q6" s="111"/>
      <c r="R6" s="111"/>
      <c r="S6" s="111"/>
    </row>
    <row r="7" spans="1:27" ht="30.75" thickBot="1">
      <c r="A7" s="76" t="s">
        <v>297</v>
      </c>
      <c r="B7" s="80">
        <v>34</v>
      </c>
      <c r="C7" s="45">
        <f t="shared" si="0"/>
        <v>5.7432432432432436E-2</v>
      </c>
      <c r="D7" s="111"/>
      <c r="E7" s="111"/>
      <c r="F7" s="111"/>
      <c r="G7" s="135" t="s">
        <v>28</v>
      </c>
      <c r="H7" s="81">
        <f>SUM(H2:H6)</f>
        <v>507</v>
      </c>
      <c r="I7" s="52">
        <f>SUM(I2:I6)</f>
        <v>1</v>
      </c>
      <c r="J7" s="111"/>
      <c r="K7" s="111"/>
      <c r="L7" s="135" t="s">
        <v>28</v>
      </c>
      <c r="M7" s="81">
        <f>SUM(M2:M6)</f>
        <v>1065</v>
      </c>
      <c r="N7" s="52">
        <f>SUM(N2:N6)</f>
        <v>1</v>
      </c>
      <c r="O7" s="111"/>
      <c r="P7" s="111"/>
      <c r="Q7" s="111"/>
      <c r="R7" s="111"/>
      <c r="S7" s="111"/>
    </row>
    <row r="8" spans="1:27" ht="16.5" thickTop="1" thickBot="1">
      <c r="A8" s="77" t="s">
        <v>28</v>
      </c>
      <c r="B8" s="81">
        <f>SUM(B2:B7)</f>
        <v>592</v>
      </c>
      <c r="C8" s="52">
        <f>SUM(C2:C7)</f>
        <v>1</v>
      </c>
      <c r="D8" s="111"/>
      <c r="E8" s="111"/>
      <c r="F8" s="111"/>
      <c r="G8" s="111"/>
      <c r="H8" s="111"/>
      <c r="I8" s="111"/>
      <c r="J8" s="111"/>
      <c r="K8" s="111"/>
      <c r="L8" s="111"/>
      <c r="M8" s="86"/>
      <c r="N8" s="111"/>
      <c r="O8" s="111"/>
      <c r="P8" s="111"/>
      <c r="Q8" s="111"/>
      <c r="R8" s="111"/>
      <c r="S8" s="111"/>
    </row>
    <row r="9" spans="1:27" ht="15.75" thickTop="1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86"/>
      <c r="N9" s="111"/>
      <c r="O9" s="111"/>
      <c r="P9" s="111"/>
      <c r="Q9" s="111"/>
      <c r="R9" s="111"/>
      <c r="S9" s="111"/>
    </row>
    <row r="10" spans="1:27">
      <c r="A10" s="148" t="s">
        <v>299</v>
      </c>
      <c r="B10" s="148" t="s">
        <v>2</v>
      </c>
      <c r="C10" s="148" t="s">
        <v>3</v>
      </c>
      <c r="D10" s="148" t="s">
        <v>1</v>
      </c>
      <c r="E10" s="148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</row>
    <row r="11" spans="1:27">
      <c r="A11" s="148" t="s">
        <v>105</v>
      </c>
      <c r="B11" s="148">
        <v>135</v>
      </c>
      <c r="C11" s="148">
        <v>141</v>
      </c>
      <c r="D11" s="148">
        <v>276</v>
      </c>
      <c r="E11" s="148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</row>
    <row r="12" spans="1:27" ht="30">
      <c r="A12" s="148" t="s">
        <v>106</v>
      </c>
      <c r="B12" s="148">
        <v>136</v>
      </c>
      <c r="C12" s="148">
        <v>124</v>
      </c>
      <c r="D12" s="148">
        <v>260</v>
      </c>
      <c r="E12" s="148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</row>
    <row r="13" spans="1:27">
      <c r="A13" s="148" t="s">
        <v>104</v>
      </c>
      <c r="B13" s="148">
        <v>99</v>
      </c>
      <c r="C13" s="148">
        <v>116</v>
      </c>
      <c r="D13" s="148">
        <v>215</v>
      </c>
      <c r="E13" s="148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</row>
    <row r="14" spans="1:27" ht="30">
      <c r="A14" s="148" t="s">
        <v>103</v>
      </c>
      <c r="B14" s="148">
        <v>104</v>
      </c>
      <c r="C14" s="148">
        <v>79</v>
      </c>
      <c r="D14" s="148">
        <v>183</v>
      </c>
      <c r="E14" s="148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</row>
    <row r="15" spans="1:27" ht="30">
      <c r="A15" s="148" t="s">
        <v>107</v>
      </c>
      <c r="B15" s="148">
        <v>66</v>
      </c>
      <c r="C15" s="148">
        <v>65</v>
      </c>
      <c r="D15" s="148">
        <v>131</v>
      </c>
      <c r="E15" s="148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</row>
    <row r="16" spans="1:27">
      <c r="A16" s="148" t="s">
        <v>301</v>
      </c>
      <c r="B16" s="148">
        <v>13</v>
      </c>
      <c r="C16" s="148">
        <v>23</v>
      </c>
      <c r="D16" s="148">
        <v>36</v>
      </c>
      <c r="E16" s="148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</row>
    <row r="17" spans="1:27" s="25" customFormat="1">
      <c r="A17" s="148" t="s">
        <v>28</v>
      </c>
      <c r="B17" s="148">
        <f>SUM(B11:B16)</f>
        <v>553</v>
      </c>
      <c r="C17" s="148">
        <f t="shared" ref="C17:D17" si="3">SUM(C11:C16)</f>
        <v>548</v>
      </c>
      <c r="D17" s="148">
        <f t="shared" si="3"/>
        <v>1101</v>
      </c>
      <c r="E17" s="148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</row>
    <row r="18" spans="1:27" s="25" customFormat="1">
      <c r="A18" s="148"/>
      <c r="B18" s="148"/>
      <c r="C18" s="148"/>
      <c r="D18" s="148"/>
      <c r="E18" s="148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</row>
    <row r="19" spans="1:27" s="25" customFormat="1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spans="1:27" s="25" customFormat="1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</row>
    <row r="21" spans="1:27" ht="15.75" thickBot="1">
      <c r="A21" s="116" t="s">
        <v>108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</row>
    <row r="22" spans="1:27" s="25" customFormat="1" ht="15.75" thickTop="1">
      <c r="A22" s="42" t="s">
        <v>101</v>
      </c>
      <c r="B22" s="9" t="s">
        <v>29</v>
      </c>
      <c r="C22" s="9" t="s">
        <v>30</v>
      </c>
      <c r="D22" s="10" t="s">
        <v>28</v>
      </c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1:27" s="25" customFormat="1">
      <c r="A23" s="18" t="s">
        <v>31</v>
      </c>
      <c r="B23" s="46">
        <f>B17</f>
        <v>553</v>
      </c>
      <c r="C23" s="46">
        <f t="shared" ref="C23:D23" si="4">C17</f>
        <v>548</v>
      </c>
      <c r="D23" s="49">
        <f t="shared" si="4"/>
        <v>1101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</row>
    <row r="24" spans="1:27" s="25" customFormat="1">
      <c r="A24" s="48" t="s">
        <v>28</v>
      </c>
      <c r="B24" s="47">
        <f>SUM(B25:B30)</f>
        <v>0.99999999999999989</v>
      </c>
      <c r="C24" s="47">
        <f t="shared" ref="C24:D24" si="5">SUM(C25:C30)</f>
        <v>0.99999999999999989</v>
      </c>
      <c r="D24" s="50">
        <f t="shared" si="5"/>
        <v>1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</row>
    <row r="25" spans="1:27" s="25" customFormat="1">
      <c r="A25" s="76" t="s">
        <v>105</v>
      </c>
      <c r="B25" s="57">
        <f>B11/B$17</f>
        <v>0.24412296564195299</v>
      </c>
      <c r="C25" s="57">
        <f t="shared" ref="C25:D25" si="6">C11/C$17</f>
        <v>0.25729927007299269</v>
      </c>
      <c r="D25" s="57">
        <f t="shared" si="6"/>
        <v>0.25068119891008173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</row>
    <row r="26" spans="1:27" s="25" customFormat="1" ht="30">
      <c r="A26" s="76" t="s">
        <v>106</v>
      </c>
      <c r="B26" s="57">
        <f t="shared" ref="B26:D30" si="7">B12/B$17</f>
        <v>0.24593128390596744</v>
      </c>
      <c r="C26" s="57">
        <f t="shared" si="7"/>
        <v>0.22627737226277372</v>
      </c>
      <c r="D26" s="58">
        <f t="shared" si="7"/>
        <v>0.23614895549500453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</row>
    <row r="27" spans="1:27" s="25" customFormat="1">
      <c r="A27" s="76" t="s">
        <v>104</v>
      </c>
      <c r="B27" s="57">
        <f t="shared" si="7"/>
        <v>0.17902350813743217</v>
      </c>
      <c r="C27" s="233">
        <f t="shared" si="7"/>
        <v>0.21167883211678831</v>
      </c>
      <c r="D27" s="58">
        <f t="shared" si="7"/>
        <v>0.19527702089009991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</row>
    <row r="28" spans="1:27" s="25" customFormat="1" ht="30">
      <c r="A28" s="76" t="s">
        <v>103</v>
      </c>
      <c r="B28" s="233">
        <f t="shared" si="7"/>
        <v>0.18806509945750452</v>
      </c>
      <c r="C28" s="57">
        <f t="shared" si="7"/>
        <v>0.14416058394160583</v>
      </c>
      <c r="D28" s="58">
        <f t="shared" si="7"/>
        <v>0.16621253405994552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</row>
    <row r="29" spans="1:27" s="25" customFormat="1" ht="30">
      <c r="A29" s="76" t="s">
        <v>107</v>
      </c>
      <c r="B29" s="57">
        <f t="shared" si="7"/>
        <v>0.11934900542495479</v>
      </c>
      <c r="C29" s="57">
        <f t="shared" si="7"/>
        <v>0.11861313868613138</v>
      </c>
      <c r="D29" s="58">
        <f t="shared" si="7"/>
        <v>0.11898274296094459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</row>
    <row r="30" spans="1:27" s="25" customFormat="1" ht="15.75" thickBot="1">
      <c r="A30" s="77" t="s">
        <v>102</v>
      </c>
      <c r="B30" s="59">
        <f t="shared" si="7"/>
        <v>2.3508137432188065E-2</v>
      </c>
      <c r="C30" s="59">
        <f t="shared" si="7"/>
        <v>4.1970802919708027E-2</v>
      </c>
      <c r="D30" s="60">
        <f t="shared" si="7"/>
        <v>3.2697547683923703E-2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</row>
    <row r="31" spans="1:27" ht="15.75" thickTop="1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</row>
    <row r="32" spans="1:27">
      <c r="A32" s="273" t="s">
        <v>324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1:19" ht="105">
      <c r="A33" s="235" t="s">
        <v>302</v>
      </c>
      <c r="B33" s="235" t="s">
        <v>1</v>
      </c>
      <c r="C33" s="235" t="s">
        <v>303</v>
      </c>
      <c r="D33" s="236" t="s">
        <v>304</v>
      </c>
      <c r="E33" s="236" t="s">
        <v>305</v>
      </c>
      <c r="F33" s="236" t="s">
        <v>306</v>
      </c>
      <c r="G33" s="236" t="s">
        <v>307</v>
      </c>
      <c r="H33" s="236" t="s">
        <v>291</v>
      </c>
      <c r="I33" s="236" t="s">
        <v>308</v>
      </c>
      <c r="J33" s="236"/>
      <c r="K33" s="111"/>
      <c r="L33" s="111"/>
      <c r="M33" s="111"/>
      <c r="N33" s="111"/>
      <c r="O33" s="111"/>
      <c r="P33" s="111"/>
      <c r="Q33" s="111"/>
      <c r="R33" s="111"/>
      <c r="S33" s="111"/>
    </row>
    <row r="34" spans="1:19">
      <c r="A34" s="235" t="s">
        <v>309</v>
      </c>
      <c r="B34" s="235">
        <f t="shared" ref="B34:B49" si="8">SUM(C34:I34)</f>
        <v>218</v>
      </c>
      <c r="C34" s="235">
        <v>7</v>
      </c>
      <c r="D34" s="236">
        <v>34</v>
      </c>
      <c r="E34" s="236">
        <v>53</v>
      </c>
      <c r="F34" s="236">
        <v>52</v>
      </c>
      <c r="G34" s="236">
        <v>47</v>
      </c>
      <c r="H34" s="236">
        <v>4</v>
      </c>
      <c r="I34" s="236">
        <v>21</v>
      </c>
      <c r="J34" s="237">
        <f t="shared" ref="J34:J49" si="9">I34/B34</f>
        <v>9.6330275229357804E-2</v>
      </c>
      <c r="K34" s="111"/>
      <c r="L34" s="111"/>
      <c r="M34" s="111"/>
      <c r="N34" s="111"/>
      <c r="O34" s="111"/>
      <c r="P34" s="111"/>
      <c r="Q34" s="111"/>
      <c r="R34" s="111"/>
      <c r="S34" s="111"/>
    </row>
    <row r="35" spans="1:19" ht="60">
      <c r="A35" s="235" t="s">
        <v>310</v>
      </c>
      <c r="B35" s="235">
        <f t="shared" si="8"/>
        <v>195</v>
      </c>
      <c r="C35" s="235">
        <v>5</v>
      </c>
      <c r="D35" s="236">
        <v>30</v>
      </c>
      <c r="E35" s="236">
        <v>41</v>
      </c>
      <c r="F35" s="236">
        <v>50</v>
      </c>
      <c r="G35" s="236">
        <v>40</v>
      </c>
      <c r="H35" s="236">
        <v>6</v>
      </c>
      <c r="I35" s="236">
        <v>23</v>
      </c>
      <c r="J35" s="237">
        <f t="shared" si="9"/>
        <v>0.11794871794871795</v>
      </c>
      <c r="K35" s="111"/>
      <c r="L35" s="111"/>
      <c r="M35" s="111"/>
      <c r="N35" s="111"/>
      <c r="O35" s="111"/>
      <c r="P35" s="111"/>
      <c r="Q35" s="111"/>
      <c r="R35" s="111"/>
      <c r="S35" s="111"/>
    </row>
    <row r="36" spans="1:19" ht="30">
      <c r="A36" s="235" t="s">
        <v>311</v>
      </c>
      <c r="B36" s="235">
        <f t="shared" si="8"/>
        <v>131</v>
      </c>
      <c r="C36" s="235">
        <v>1</v>
      </c>
      <c r="D36" s="236">
        <v>16</v>
      </c>
      <c r="E36" s="236">
        <v>22</v>
      </c>
      <c r="F36" s="236">
        <v>36</v>
      </c>
      <c r="G36" s="236">
        <v>49</v>
      </c>
      <c r="H36" s="236">
        <v>1</v>
      </c>
      <c r="I36" s="236">
        <v>6</v>
      </c>
      <c r="J36" s="237">
        <f t="shared" si="9"/>
        <v>4.5801526717557252E-2</v>
      </c>
      <c r="K36" s="111"/>
      <c r="L36" s="111"/>
      <c r="M36" s="111"/>
      <c r="N36" s="111"/>
      <c r="O36" s="111"/>
      <c r="P36" s="111"/>
      <c r="Q36" s="111"/>
      <c r="R36" s="111"/>
      <c r="S36" s="111"/>
    </row>
    <row r="37" spans="1:19">
      <c r="A37" s="235" t="s">
        <v>312</v>
      </c>
      <c r="B37" s="235">
        <f t="shared" si="8"/>
        <v>112</v>
      </c>
      <c r="C37" s="235">
        <v>1</v>
      </c>
      <c r="D37" s="236">
        <v>22</v>
      </c>
      <c r="E37" s="236">
        <v>22</v>
      </c>
      <c r="F37" s="236">
        <v>21</v>
      </c>
      <c r="G37" s="236">
        <v>25</v>
      </c>
      <c r="H37" s="236">
        <v>2</v>
      </c>
      <c r="I37" s="236">
        <v>19</v>
      </c>
      <c r="J37" s="237">
        <f t="shared" si="9"/>
        <v>0.16964285714285715</v>
      </c>
      <c r="K37" s="111"/>
      <c r="L37" s="111"/>
      <c r="M37" s="111"/>
      <c r="N37" s="111"/>
      <c r="O37" s="111"/>
      <c r="P37" s="111"/>
      <c r="Q37" s="111"/>
      <c r="R37" s="111"/>
      <c r="S37" s="111"/>
    </row>
    <row r="38" spans="1:19" s="129" customFormat="1">
      <c r="A38" s="235" t="s">
        <v>313</v>
      </c>
      <c r="B38" s="235">
        <f t="shared" si="8"/>
        <v>98</v>
      </c>
      <c r="C38" s="235">
        <v>2</v>
      </c>
      <c r="D38" s="236">
        <v>21</v>
      </c>
      <c r="E38" s="236">
        <v>14</v>
      </c>
      <c r="F38" s="236">
        <v>24</v>
      </c>
      <c r="G38" s="236">
        <v>24</v>
      </c>
      <c r="H38" s="236">
        <v>0</v>
      </c>
      <c r="I38" s="236">
        <v>13</v>
      </c>
      <c r="J38" s="237">
        <f t="shared" si="9"/>
        <v>0.1326530612244898</v>
      </c>
      <c r="K38" s="111"/>
      <c r="L38" s="111"/>
      <c r="M38" s="111"/>
      <c r="N38" s="111"/>
      <c r="O38" s="111"/>
      <c r="P38" s="111"/>
      <c r="Q38" s="111"/>
      <c r="R38" s="111"/>
      <c r="S38" s="111"/>
    </row>
    <row r="39" spans="1:19" s="129" customFormat="1" ht="30">
      <c r="A39" s="235" t="s">
        <v>314</v>
      </c>
      <c r="B39" s="235">
        <f t="shared" si="8"/>
        <v>82</v>
      </c>
      <c r="C39" s="235">
        <v>2</v>
      </c>
      <c r="D39" s="236">
        <v>12</v>
      </c>
      <c r="E39" s="236">
        <v>17</v>
      </c>
      <c r="F39" s="236">
        <v>25</v>
      </c>
      <c r="G39" s="236">
        <v>16</v>
      </c>
      <c r="H39" s="236">
        <v>0</v>
      </c>
      <c r="I39" s="236">
        <v>10</v>
      </c>
      <c r="J39" s="237">
        <f t="shared" si="9"/>
        <v>0.12195121951219512</v>
      </c>
      <c r="K39" s="111"/>
      <c r="L39" s="111"/>
      <c r="M39" s="111"/>
      <c r="N39" s="111"/>
      <c r="O39" s="111"/>
      <c r="P39" s="111"/>
      <c r="Q39" s="111"/>
      <c r="R39" s="111"/>
      <c r="S39" s="111"/>
    </row>
    <row r="40" spans="1:19" s="129" customFormat="1">
      <c r="A40" s="235" t="s">
        <v>315</v>
      </c>
      <c r="B40" s="235">
        <f t="shared" si="8"/>
        <v>49</v>
      </c>
      <c r="C40" s="235">
        <v>11</v>
      </c>
      <c r="D40" s="236">
        <v>2</v>
      </c>
      <c r="E40" s="236">
        <v>5</v>
      </c>
      <c r="F40" s="236">
        <v>10</v>
      </c>
      <c r="G40" s="236">
        <v>9</v>
      </c>
      <c r="H40" s="236">
        <v>5</v>
      </c>
      <c r="I40" s="236">
        <v>7</v>
      </c>
      <c r="J40" s="237">
        <f t="shared" si="9"/>
        <v>0.14285714285714285</v>
      </c>
      <c r="K40" s="111"/>
      <c r="L40" s="111"/>
      <c r="M40" s="111"/>
      <c r="N40" s="111"/>
      <c r="O40" s="111"/>
      <c r="P40" s="111"/>
      <c r="Q40" s="111"/>
      <c r="R40" s="111"/>
      <c r="S40" s="111"/>
    </row>
    <row r="41" spans="1:19" s="129" customFormat="1">
      <c r="A41" s="235" t="s">
        <v>316</v>
      </c>
      <c r="B41" s="235">
        <f t="shared" si="8"/>
        <v>54</v>
      </c>
      <c r="C41" s="235">
        <v>0</v>
      </c>
      <c r="D41" s="236">
        <v>9</v>
      </c>
      <c r="E41" s="236">
        <v>12</v>
      </c>
      <c r="F41" s="236">
        <v>14</v>
      </c>
      <c r="G41" s="236">
        <v>10</v>
      </c>
      <c r="H41" s="236">
        <v>1</v>
      </c>
      <c r="I41" s="236">
        <v>8</v>
      </c>
      <c r="J41" s="237">
        <f t="shared" si="9"/>
        <v>0.14814814814814814</v>
      </c>
      <c r="K41" s="111"/>
      <c r="L41" s="111"/>
      <c r="M41" s="111"/>
      <c r="N41" s="111"/>
      <c r="O41" s="111"/>
      <c r="P41" s="111"/>
      <c r="Q41" s="111"/>
      <c r="R41" s="111"/>
      <c r="S41" s="111"/>
    </row>
    <row r="42" spans="1:19" s="129" customFormat="1">
      <c r="A42" s="235" t="s">
        <v>317</v>
      </c>
      <c r="B42" s="235">
        <f t="shared" si="8"/>
        <v>31</v>
      </c>
      <c r="C42" s="235">
        <v>3</v>
      </c>
      <c r="D42" s="236">
        <v>3</v>
      </c>
      <c r="E42" s="236">
        <v>7</v>
      </c>
      <c r="F42" s="236">
        <v>7</v>
      </c>
      <c r="G42" s="236">
        <v>9</v>
      </c>
      <c r="H42" s="236">
        <v>0</v>
      </c>
      <c r="I42" s="236">
        <v>2</v>
      </c>
      <c r="J42" s="237">
        <f t="shared" si="9"/>
        <v>6.4516129032258063E-2</v>
      </c>
      <c r="K42" s="111"/>
      <c r="L42" s="111"/>
      <c r="M42" s="111"/>
      <c r="N42" s="111"/>
      <c r="O42" s="111"/>
      <c r="P42" s="111"/>
      <c r="Q42" s="111"/>
      <c r="R42" s="111"/>
      <c r="S42" s="111"/>
    </row>
    <row r="43" spans="1:19">
      <c r="A43" s="235"/>
      <c r="B43" s="235">
        <f t="shared" si="8"/>
        <v>31</v>
      </c>
      <c r="C43" s="235">
        <v>0</v>
      </c>
      <c r="D43" s="236">
        <v>5</v>
      </c>
      <c r="E43" s="236">
        <v>4</v>
      </c>
      <c r="F43" s="236">
        <v>9</v>
      </c>
      <c r="G43" s="236">
        <v>6</v>
      </c>
      <c r="H43" s="236">
        <v>2</v>
      </c>
      <c r="I43" s="236">
        <v>5</v>
      </c>
      <c r="J43" s="237">
        <f t="shared" si="9"/>
        <v>0.16129032258064516</v>
      </c>
      <c r="K43" s="111"/>
      <c r="L43" s="111"/>
      <c r="M43" s="111"/>
      <c r="N43" s="111"/>
      <c r="O43" s="111"/>
      <c r="P43" s="111"/>
      <c r="Q43" s="111"/>
      <c r="R43" s="111"/>
      <c r="S43" s="111"/>
    </row>
    <row r="44" spans="1:19" s="129" customFormat="1" ht="30">
      <c r="A44" s="235" t="s">
        <v>318</v>
      </c>
      <c r="B44" s="235">
        <f t="shared" si="8"/>
        <v>33</v>
      </c>
      <c r="C44" s="235">
        <v>2</v>
      </c>
      <c r="D44" s="236">
        <v>6</v>
      </c>
      <c r="E44" s="236">
        <v>3</v>
      </c>
      <c r="F44" s="236">
        <v>8</v>
      </c>
      <c r="G44" s="236">
        <v>8</v>
      </c>
      <c r="H44" s="236">
        <v>1</v>
      </c>
      <c r="I44" s="236">
        <v>5</v>
      </c>
      <c r="J44" s="237">
        <f t="shared" si="9"/>
        <v>0.15151515151515152</v>
      </c>
      <c r="K44" s="111"/>
      <c r="L44" s="111"/>
      <c r="M44" s="111"/>
      <c r="N44" s="111"/>
      <c r="O44" s="111"/>
      <c r="P44" s="111"/>
      <c r="Q44" s="111"/>
      <c r="R44" s="111"/>
      <c r="S44" s="111"/>
    </row>
    <row r="45" spans="1:19" s="129" customFormat="1">
      <c r="A45" s="235" t="s">
        <v>319</v>
      </c>
      <c r="B45" s="235">
        <f t="shared" si="8"/>
        <v>31</v>
      </c>
      <c r="C45" s="235">
        <v>0</v>
      </c>
      <c r="D45" s="236">
        <v>9</v>
      </c>
      <c r="E45" s="236">
        <v>6</v>
      </c>
      <c r="F45" s="236">
        <v>9</v>
      </c>
      <c r="G45" s="236">
        <v>7</v>
      </c>
      <c r="H45" s="236">
        <v>0</v>
      </c>
      <c r="I45" s="236">
        <v>0</v>
      </c>
      <c r="J45" s="237">
        <f t="shared" si="9"/>
        <v>0</v>
      </c>
      <c r="K45" s="111"/>
      <c r="L45" s="111"/>
      <c r="M45" s="111"/>
      <c r="N45" s="111"/>
      <c r="O45" s="111"/>
      <c r="P45" s="111"/>
      <c r="Q45" s="111"/>
      <c r="R45" s="111"/>
      <c r="S45" s="111"/>
    </row>
    <row r="46" spans="1:19" s="129" customFormat="1">
      <c r="A46" s="235" t="s">
        <v>320</v>
      </c>
      <c r="B46" s="235">
        <f t="shared" si="8"/>
        <v>20</v>
      </c>
      <c r="C46" s="235">
        <v>1</v>
      </c>
      <c r="D46" s="236">
        <v>3</v>
      </c>
      <c r="E46" s="236">
        <v>4</v>
      </c>
      <c r="F46" s="236">
        <v>3</v>
      </c>
      <c r="G46" s="236">
        <v>3</v>
      </c>
      <c r="H46" s="236">
        <v>0</v>
      </c>
      <c r="I46" s="236">
        <v>6</v>
      </c>
      <c r="J46" s="274">
        <f t="shared" si="9"/>
        <v>0.3</v>
      </c>
      <c r="K46" s="111"/>
      <c r="L46" s="111"/>
      <c r="M46" s="111"/>
      <c r="N46" s="111"/>
      <c r="O46" s="111"/>
      <c r="P46" s="111"/>
      <c r="Q46" s="111"/>
      <c r="R46" s="111"/>
      <c r="S46" s="111"/>
    </row>
    <row r="47" spans="1:19" ht="30">
      <c r="A47" s="235" t="s">
        <v>321</v>
      </c>
      <c r="B47" s="235">
        <f t="shared" si="8"/>
        <v>22</v>
      </c>
      <c r="C47" s="235">
        <v>1</v>
      </c>
      <c r="D47" s="236">
        <v>5</v>
      </c>
      <c r="E47" s="236">
        <v>4</v>
      </c>
      <c r="F47" s="236">
        <v>4</v>
      </c>
      <c r="G47" s="236">
        <v>5</v>
      </c>
      <c r="H47" s="236">
        <v>0</v>
      </c>
      <c r="I47" s="236">
        <v>3</v>
      </c>
      <c r="J47" s="237">
        <f t="shared" si="9"/>
        <v>0.13636363636363635</v>
      </c>
      <c r="K47" s="111"/>
      <c r="L47" s="111"/>
      <c r="M47" s="111"/>
      <c r="N47" s="111"/>
      <c r="O47" s="111"/>
      <c r="P47" s="111"/>
      <c r="Q47" s="111"/>
      <c r="R47" s="111"/>
      <c r="S47" s="111"/>
    </row>
    <row r="48" spans="1:19" s="25" customFormat="1">
      <c r="A48" s="235" t="s">
        <v>322</v>
      </c>
      <c r="B48" s="235">
        <f t="shared" si="8"/>
        <v>14</v>
      </c>
      <c r="C48" s="235">
        <v>0</v>
      </c>
      <c r="D48" s="236">
        <v>5</v>
      </c>
      <c r="E48" s="236">
        <v>1</v>
      </c>
      <c r="F48" s="236">
        <v>4</v>
      </c>
      <c r="G48" s="236">
        <v>1</v>
      </c>
      <c r="H48" s="236">
        <v>0</v>
      </c>
      <c r="I48" s="236">
        <v>3</v>
      </c>
      <c r="J48" s="237">
        <f t="shared" si="9"/>
        <v>0.21428571428571427</v>
      </c>
      <c r="K48" s="111"/>
      <c r="L48" s="111"/>
      <c r="M48" s="111"/>
      <c r="N48" s="111"/>
      <c r="O48" s="111"/>
      <c r="P48" s="111"/>
      <c r="Q48" s="111"/>
      <c r="R48" s="111"/>
      <c r="S48" s="111"/>
    </row>
    <row r="49" spans="1:21" s="25" customFormat="1" ht="30">
      <c r="A49" s="148" t="s">
        <v>323</v>
      </c>
      <c r="B49" s="208">
        <f t="shared" si="8"/>
        <v>2</v>
      </c>
      <c r="C49" s="148">
        <v>0</v>
      </c>
      <c r="D49" s="148">
        <v>1</v>
      </c>
      <c r="E49" s="148">
        <v>0</v>
      </c>
      <c r="F49" s="148">
        <v>0</v>
      </c>
      <c r="G49" s="148">
        <v>1</v>
      </c>
      <c r="H49" s="148">
        <v>0</v>
      </c>
      <c r="I49" s="148">
        <v>0</v>
      </c>
      <c r="J49" s="234">
        <f t="shared" si="9"/>
        <v>0</v>
      </c>
      <c r="K49" s="111"/>
      <c r="L49" s="111"/>
      <c r="M49" s="111"/>
      <c r="N49" s="111"/>
      <c r="O49" s="111"/>
      <c r="P49" s="111"/>
      <c r="Q49" s="111"/>
      <c r="R49" s="111"/>
      <c r="S49" s="111"/>
    </row>
    <row r="50" spans="1:21" s="25" customFormat="1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</row>
    <row r="51" spans="1:21" s="25" customFormat="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</row>
    <row r="52" spans="1:21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</row>
    <row r="53" spans="1:21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</row>
    <row r="54" spans="1:21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</row>
    <row r="55" spans="1:21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</row>
    <row r="56" spans="1:21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</row>
    <row r="57" spans="1:21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21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</row>
    <row r="59" spans="1:21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</row>
    <row r="60" spans="1:21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</row>
    <row r="61" spans="1:21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</row>
    <row r="62" spans="1:21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</row>
    <row r="63" spans="1:21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</row>
    <row r="64" spans="1:21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</row>
    <row r="65" spans="1:12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</row>
    <row r="66" spans="1:12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</row>
    <row r="67" spans="1:12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</row>
    <row r="68" spans="1:12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</row>
    <row r="69" spans="1:12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</row>
    <row r="70" spans="1:12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</row>
    <row r="71" spans="1:12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</row>
    <row r="72" spans="1:1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</row>
    <row r="73" spans="1:12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</row>
    <row r="74" spans="1:12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</row>
    <row r="75" spans="1:12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</row>
    <row r="76" spans="1:12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</row>
    <row r="77" spans="1:12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</row>
    <row r="78" spans="1:12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</row>
    <row r="79" spans="1:1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</row>
    <row r="80" spans="1:12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</row>
    <row r="81" spans="1:12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</row>
    <row r="82" spans="1:1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</row>
    <row r="83" spans="1:12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</row>
    <row r="84" spans="1:12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</row>
    <row r="85" spans="1:12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</row>
    <row r="86" spans="1:12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</row>
    <row r="87" spans="1:12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</row>
    <row r="88" spans="1:12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</row>
    <row r="89" spans="1:12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</row>
    <row r="90" spans="1:12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</row>
    <row r="91" spans="1:12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</row>
    <row r="92" spans="1:12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</row>
    <row r="93" spans="1:12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</row>
    <row r="94" spans="1:1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</row>
    <row r="95" spans="1:12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</row>
    <row r="96" spans="1:12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</row>
    <row r="97" spans="1:12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</row>
    <row r="98" spans="1:12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</row>
    <row r="99" spans="1:12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</row>
    <row r="100" spans="1:12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</row>
    <row r="101" spans="1:12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</row>
    <row r="102" spans="1:12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</row>
    <row r="103" spans="1:12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</row>
    <row r="104" spans="1:12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</row>
    <row r="105" spans="1:12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</row>
    <row r="106" spans="1:12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</row>
    <row r="107" spans="1:12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</row>
    <row r="108" spans="1:12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</row>
    <row r="109" spans="1:12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</row>
    <row r="110" spans="1:12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</row>
    <row r="111" spans="1:12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</row>
    <row r="112" spans="1:12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</row>
    <row r="113" spans="1:12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</row>
    <row r="114" spans="1:12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</row>
    <row r="115" spans="1:12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</row>
    <row r="116" spans="1:12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</row>
    <row r="117" spans="1:12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</row>
    <row r="118" spans="1:12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</row>
    <row r="119" spans="1:12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</row>
    <row r="120" spans="1:12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</row>
    <row r="121" spans="1:12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</row>
    <row r="122" spans="1:12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</row>
    <row r="123" spans="1:12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</row>
    <row r="124" spans="1:12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</row>
    <row r="125" spans="1:12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</row>
    <row r="126" spans="1:12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</row>
    <row r="127" spans="1:12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</row>
    <row r="128" spans="1:12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</row>
    <row r="129" spans="1:12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</row>
    <row r="130" spans="1:12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</row>
    <row r="131" spans="1:12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</row>
    <row r="132" spans="1:12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</row>
    <row r="133" spans="1:12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</row>
    <row r="134" spans="1:12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</row>
    <row r="135" spans="1:12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</row>
    <row r="136" spans="1:12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</row>
    <row r="137" spans="1:12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</row>
    <row r="138" spans="1:12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</row>
    <row r="139" spans="1:12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AA174"/>
  <sheetViews>
    <sheetView rightToLeft="1" topLeftCell="A19" workbookViewId="0">
      <selection activeCell="N26" sqref="N26"/>
    </sheetView>
  </sheetViews>
  <sheetFormatPr defaultColWidth="9" defaultRowHeight="15"/>
  <cols>
    <col min="1" max="1" width="33.28515625" style="129" customWidth="1"/>
    <col min="2" max="2" width="10.140625" style="129" bestFit="1" customWidth="1"/>
    <col min="3" max="3" width="10.85546875" style="129" customWidth="1"/>
    <col min="4" max="6" width="9" style="129"/>
    <col min="7" max="7" width="29.7109375" style="129" customWidth="1"/>
    <col min="8" max="8" width="9" style="129"/>
    <col min="9" max="9" width="15.42578125" style="129" customWidth="1"/>
    <col min="10" max="11" width="9" style="129"/>
    <col min="12" max="12" width="33.5703125" style="129" customWidth="1"/>
    <col min="13" max="13" width="9" style="129"/>
    <col min="14" max="14" width="13.42578125" style="129" customWidth="1"/>
    <col min="15" max="16384" width="9" style="129"/>
  </cols>
  <sheetData>
    <row r="1" spans="1:27" ht="45.75" thickTop="1">
      <c r="A1" s="132" t="s">
        <v>332</v>
      </c>
      <c r="B1" s="99" t="s">
        <v>9</v>
      </c>
      <c r="C1" s="133" t="s">
        <v>94</v>
      </c>
      <c r="D1" s="111"/>
      <c r="E1" s="111"/>
      <c r="F1" s="111"/>
      <c r="G1" s="132" t="s">
        <v>331</v>
      </c>
      <c r="H1" s="99" t="s">
        <v>9</v>
      </c>
      <c r="I1" s="133" t="s">
        <v>94</v>
      </c>
      <c r="J1" s="111"/>
      <c r="K1" s="111"/>
      <c r="L1" s="240" t="s">
        <v>333</v>
      </c>
      <c r="M1" s="99" t="s">
        <v>9</v>
      </c>
      <c r="N1" s="133" t="s">
        <v>94</v>
      </c>
      <c r="O1" s="111"/>
      <c r="P1" s="111"/>
      <c r="Q1" s="111"/>
      <c r="R1" s="111"/>
      <c r="S1" s="111"/>
    </row>
    <row r="2" spans="1:27" ht="30">
      <c r="A2" s="134" t="s">
        <v>325</v>
      </c>
      <c r="B2" s="80">
        <v>223</v>
      </c>
      <c r="C2" s="45">
        <f>B2/$B$9</f>
        <v>0.37353433835845895</v>
      </c>
      <c r="D2" s="111"/>
      <c r="E2" s="111"/>
      <c r="F2" s="111"/>
      <c r="G2" s="134" t="s">
        <v>327</v>
      </c>
      <c r="H2" s="80">
        <v>135</v>
      </c>
      <c r="I2" s="45">
        <f>H2/$H$8</f>
        <v>0.27054108216432865</v>
      </c>
      <c r="J2" s="111"/>
      <c r="K2" s="111"/>
      <c r="L2" s="134" t="s">
        <v>325</v>
      </c>
      <c r="M2" s="80">
        <v>293</v>
      </c>
      <c r="N2" s="45">
        <f>M2/$M$9</f>
        <v>0.26636363636363636</v>
      </c>
      <c r="O2" s="111"/>
      <c r="P2" s="111"/>
      <c r="Q2" s="111"/>
      <c r="R2" s="111"/>
      <c r="S2" s="111"/>
    </row>
    <row r="3" spans="1:27" ht="30">
      <c r="A3" s="134" t="s">
        <v>326</v>
      </c>
      <c r="B3" s="80">
        <v>137</v>
      </c>
      <c r="C3" s="45">
        <f t="shared" ref="C3:C8" si="0">B3/$B$9</f>
        <v>0.22948073701842547</v>
      </c>
      <c r="D3" s="111"/>
      <c r="E3" s="111"/>
      <c r="F3" s="111"/>
      <c r="G3" s="134" t="s">
        <v>328</v>
      </c>
      <c r="H3" s="80">
        <v>107</v>
      </c>
      <c r="I3" s="45">
        <f t="shared" ref="I3:I7" si="1">H3/$H$8</f>
        <v>0.21442885771543085</v>
      </c>
      <c r="J3" s="111"/>
      <c r="K3" s="111"/>
      <c r="L3" s="134" t="s">
        <v>326</v>
      </c>
      <c r="M3" s="80">
        <v>241</v>
      </c>
      <c r="N3" s="45">
        <f t="shared" ref="N3:N8" si="2">M3/$M$9</f>
        <v>0.21909090909090909</v>
      </c>
      <c r="O3" s="111"/>
      <c r="P3" s="111"/>
      <c r="Q3" s="111"/>
      <c r="R3" s="111"/>
      <c r="S3" s="111"/>
    </row>
    <row r="4" spans="1:27" ht="30">
      <c r="A4" s="134" t="s">
        <v>327</v>
      </c>
      <c r="B4" s="80">
        <v>78</v>
      </c>
      <c r="C4" s="45">
        <f t="shared" si="0"/>
        <v>0.1306532663316583</v>
      </c>
      <c r="D4" s="111"/>
      <c r="E4" s="111"/>
      <c r="F4" s="111"/>
      <c r="G4" s="134" t="s">
        <v>326</v>
      </c>
      <c r="H4" s="80">
        <v>104</v>
      </c>
      <c r="I4" s="45">
        <f t="shared" si="1"/>
        <v>0.20841683366733466</v>
      </c>
      <c r="J4" s="111"/>
      <c r="K4" s="111"/>
      <c r="L4" s="134" t="s">
        <v>327</v>
      </c>
      <c r="M4" s="80">
        <v>213</v>
      </c>
      <c r="N4" s="45">
        <f t="shared" si="2"/>
        <v>0.19363636363636363</v>
      </c>
      <c r="O4" s="111"/>
      <c r="P4" s="111"/>
      <c r="Q4" s="111"/>
      <c r="R4" s="111"/>
      <c r="S4" s="111"/>
    </row>
    <row r="5" spans="1:27" ht="45">
      <c r="A5" s="134" t="s">
        <v>328</v>
      </c>
      <c r="B5" s="80">
        <v>57</v>
      </c>
      <c r="C5" s="45">
        <f t="shared" si="0"/>
        <v>9.5477386934673364E-2</v>
      </c>
      <c r="D5" s="111"/>
      <c r="E5" s="111"/>
      <c r="F5" s="111"/>
      <c r="G5" s="134" t="s">
        <v>325</v>
      </c>
      <c r="H5" s="80">
        <v>70</v>
      </c>
      <c r="I5" s="45">
        <f t="shared" si="1"/>
        <v>0.14028056112224449</v>
      </c>
      <c r="J5" s="111"/>
      <c r="K5" s="111"/>
      <c r="L5" s="134" t="s">
        <v>328</v>
      </c>
      <c r="M5" s="80">
        <v>164</v>
      </c>
      <c r="N5" s="45">
        <f t="shared" si="2"/>
        <v>0.14909090909090908</v>
      </c>
      <c r="O5" s="111"/>
      <c r="P5" s="111"/>
      <c r="Q5" s="111"/>
      <c r="R5" s="111"/>
      <c r="S5" s="111"/>
    </row>
    <row r="6" spans="1:27" ht="30">
      <c r="A6" s="134" t="s">
        <v>109</v>
      </c>
      <c r="B6" s="80">
        <v>55</v>
      </c>
      <c r="C6" s="45">
        <f t="shared" si="0"/>
        <v>9.212730318257957E-2</v>
      </c>
      <c r="D6" s="111"/>
      <c r="E6" s="111"/>
      <c r="F6" s="111"/>
      <c r="G6" s="134" t="s">
        <v>329</v>
      </c>
      <c r="H6" s="80">
        <v>50</v>
      </c>
      <c r="I6" s="45">
        <f t="shared" si="1"/>
        <v>0.10020040080160321</v>
      </c>
      <c r="J6" s="111"/>
      <c r="K6" s="111"/>
      <c r="L6" s="134" t="s">
        <v>329</v>
      </c>
      <c r="M6" s="80">
        <v>80</v>
      </c>
      <c r="N6" s="45">
        <f t="shared" si="2"/>
        <v>7.2727272727272724E-2</v>
      </c>
      <c r="O6" s="111"/>
      <c r="P6" s="111"/>
      <c r="Q6" s="111"/>
      <c r="R6" s="111"/>
      <c r="S6" s="111"/>
    </row>
    <row r="7" spans="1:27" ht="30">
      <c r="A7" s="134" t="s">
        <v>329</v>
      </c>
      <c r="B7" s="80">
        <v>30</v>
      </c>
      <c r="C7" s="45">
        <f t="shared" si="0"/>
        <v>5.0251256281407038E-2</v>
      </c>
      <c r="D7" s="111"/>
      <c r="E7" s="111"/>
      <c r="F7" s="111"/>
      <c r="G7" s="134" t="s">
        <v>330</v>
      </c>
      <c r="H7" s="80">
        <v>33</v>
      </c>
      <c r="I7" s="45">
        <f t="shared" si="1"/>
        <v>6.6132264529058113E-2</v>
      </c>
      <c r="J7" s="111"/>
      <c r="K7" s="111"/>
      <c r="L7" s="134" t="s">
        <v>109</v>
      </c>
      <c r="M7" s="80">
        <v>59</v>
      </c>
      <c r="N7" s="45">
        <f t="shared" si="2"/>
        <v>5.3636363636363635E-2</v>
      </c>
      <c r="O7" s="111"/>
      <c r="P7" s="111"/>
      <c r="Q7" s="111"/>
      <c r="R7" s="111"/>
      <c r="S7" s="111"/>
    </row>
    <row r="8" spans="1:27" ht="15.75" thickBot="1">
      <c r="A8" s="134" t="s">
        <v>330</v>
      </c>
      <c r="B8" s="80">
        <v>17</v>
      </c>
      <c r="C8" s="45">
        <f t="shared" si="0"/>
        <v>2.8475711892797319E-2</v>
      </c>
      <c r="D8" s="111"/>
      <c r="E8" s="111"/>
      <c r="F8" s="111"/>
      <c r="G8" s="135" t="s">
        <v>28</v>
      </c>
      <c r="H8" s="153">
        <f>SUM(H2:H7)</f>
        <v>499</v>
      </c>
      <c r="I8" s="239">
        <f>SUM(I2:I7)</f>
        <v>1</v>
      </c>
      <c r="J8" s="111"/>
      <c r="K8" s="111"/>
      <c r="L8" s="134" t="s">
        <v>330</v>
      </c>
      <c r="M8" s="80">
        <v>50</v>
      </c>
      <c r="N8" s="45">
        <f t="shared" si="2"/>
        <v>4.5454545454545456E-2</v>
      </c>
      <c r="O8" s="111"/>
      <c r="P8" s="111"/>
      <c r="Q8" s="111"/>
      <c r="R8" s="111"/>
      <c r="S8" s="111"/>
    </row>
    <row r="9" spans="1:27" ht="16.5" thickTop="1" thickBot="1">
      <c r="A9" s="135" t="s">
        <v>28</v>
      </c>
      <c r="B9" s="81">
        <f>SUM(B2:B8)</f>
        <v>597</v>
      </c>
      <c r="C9" s="52">
        <f>SUM(C2:C8)</f>
        <v>0.99999999999999989</v>
      </c>
      <c r="D9" s="111"/>
      <c r="E9" s="111"/>
      <c r="F9" s="111"/>
      <c r="G9" s="111"/>
      <c r="H9" s="111"/>
      <c r="I9" s="111"/>
      <c r="J9" s="111"/>
      <c r="K9" s="111"/>
      <c r="L9" s="135" t="s">
        <v>28</v>
      </c>
      <c r="M9" s="81">
        <f>SUM(M2:M8)</f>
        <v>1100</v>
      </c>
      <c r="N9" s="52">
        <f>SUM(N2:N8)</f>
        <v>0.99999999999999989</v>
      </c>
      <c r="O9" s="111"/>
      <c r="P9" s="111"/>
      <c r="Q9" s="111"/>
      <c r="R9" s="111"/>
      <c r="S9" s="111"/>
    </row>
    <row r="10" spans="1:27" ht="15.75" thickTop="1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28"/>
      <c r="N10" s="111"/>
      <c r="O10" s="111"/>
      <c r="P10" s="111"/>
      <c r="Q10" s="111"/>
      <c r="R10" s="111"/>
      <c r="S10" s="111"/>
    </row>
    <row r="11" spans="1:27">
      <c r="A11" s="215" t="s">
        <v>299</v>
      </c>
      <c r="B11" s="215" t="s">
        <v>1</v>
      </c>
      <c r="C11" s="215" t="s">
        <v>2</v>
      </c>
      <c r="D11" s="215" t="s">
        <v>3</v>
      </c>
      <c r="E11" s="24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</row>
    <row r="12" spans="1:27" ht="30">
      <c r="A12" s="215" t="s">
        <v>325</v>
      </c>
      <c r="B12" s="215">
        <v>293</v>
      </c>
      <c r="C12" s="215">
        <v>134</v>
      </c>
      <c r="D12" s="215">
        <v>159</v>
      </c>
      <c r="E12" s="24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</row>
    <row r="13" spans="1:27" ht="30">
      <c r="A13" s="215" t="s">
        <v>326</v>
      </c>
      <c r="B13" s="215">
        <v>241</v>
      </c>
      <c r="C13" s="215">
        <v>102</v>
      </c>
      <c r="D13" s="215">
        <v>139</v>
      </c>
      <c r="E13" s="24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</row>
    <row r="14" spans="1:27" ht="30">
      <c r="A14" s="215" t="s">
        <v>327</v>
      </c>
      <c r="B14" s="215">
        <v>213</v>
      </c>
      <c r="C14" s="215">
        <v>115</v>
      </c>
      <c r="D14" s="215">
        <v>98</v>
      </c>
      <c r="E14" s="24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</row>
    <row r="15" spans="1:27" ht="30">
      <c r="A15" s="215" t="s">
        <v>328</v>
      </c>
      <c r="B15" s="215">
        <v>164</v>
      </c>
      <c r="C15" s="215">
        <v>79</v>
      </c>
      <c r="D15" s="215">
        <v>85</v>
      </c>
      <c r="E15" s="24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</row>
    <row r="16" spans="1:27" ht="30">
      <c r="A16" s="215" t="s">
        <v>329</v>
      </c>
      <c r="B16" s="215">
        <v>80</v>
      </c>
      <c r="C16" s="215">
        <v>42</v>
      </c>
      <c r="D16" s="215">
        <v>38</v>
      </c>
      <c r="E16" s="24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</row>
    <row r="17" spans="1:27">
      <c r="A17" s="215" t="s">
        <v>109</v>
      </c>
      <c r="B17" s="215">
        <v>59</v>
      </c>
      <c r="C17" s="215">
        <v>37</v>
      </c>
      <c r="D17" s="215">
        <v>22</v>
      </c>
      <c r="E17" s="24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</row>
    <row r="18" spans="1:27">
      <c r="A18" s="215" t="s">
        <v>330</v>
      </c>
      <c r="B18" s="215">
        <v>50</v>
      </c>
      <c r="C18" s="215">
        <v>19</v>
      </c>
      <c r="D18" s="215">
        <v>31</v>
      </c>
      <c r="E18" s="24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</row>
    <row r="19" spans="1:27">
      <c r="A19" s="241"/>
      <c r="B19" s="241">
        <f>SUM(B12:B18)</f>
        <v>1100</v>
      </c>
      <c r="C19" s="241">
        <f t="shared" ref="C19:D19" si="3">SUM(C12:C18)</f>
        <v>528</v>
      </c>
      <c r="D19" s="241">
        <f t="shared" si="3"/>
        <v>572</v>
      </c>
      <c r="E19" s="24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 spans="1:27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</row>
    <row r="21" spans="1:27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</row>
    <row r="22" spans="1:27" ht="15.75" thickBot="1">
      <c r="A22" s="116" t="s">
        <v>108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 spans="1:27" ht="15.75" thickTop="1">
      <c r="A23" s="132" t="s">
        <v>101</v>
      </c>
      <c r="B23" s="139" t="s">
        <v>28</v>
      </c>
      <c r="C23" s="139" t="s">
        <v>29</v>
      </c>
      <c r="D23" s="133" t="s">
        <v>30</v>
      </c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</row>
    <row r="24" spans="1:27">
      <c r="A24" s="18" t="s">
        <v>31</v>
      </c>
      <c r="B24" s="46">
        <f>B19</f>
        <v>1100</v>
      </c>
      <c r="C24" s="46">
        <f t="shared" ref="C24:D24" si="4">C19</f>
        <v>528</v>
      </c>
      <c r="D24" s="49">
        <f t="shared" si="4"/>
        <v>572</v>
      </c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</row>
    <row r="25" spans="1:27">
      <c r="A25" s="48" t="s">
        <v>28</v>
      </c>
      <c r="B25" s="47">
        <f>SUM(B26:B32)</f>
        <v>0.99999999999999989</v>
      </c>
      <c r="C25" s="47">
        <f t="shared" ref="C25:D25" si="5">SUM(C26:C32)</f>
        <v>1</v>
      </c>
      <c r="D25" s="50">
        <f t="shared" si="5"/>
        <v>0.99999999999999989</v>
      </c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</row>
    <row r="26" spans="1:27" ht="30">
      <c r="A26" s="134" t="s">
        <v>325</v>
      </c>
      <c r="B26" s="57">
        <f>B12/B$19</f>
        <v>0.26636363636363636</v>
      </c>
      <c r="C26" s="57">
        <f t="shared" ref="C26:D26" si="6">C12/C$19</f>
        <v>0.25378787878787878</v>
      </c>
      <c r="D26" s="58">
        <f t="shared" si="6"/>
        <v>0.27797202797202797</v>
      </c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</row>
    <row r="27" spans="1:27" ht="30">
      <c r="A27" s="134" t="s">
        <v>326</v>
      </c>
      <c r="B27" s="57">
        <f t="shared" ref="B27:D27" si="7">B13/B$19</f>
        <v>0.21909090909090909</v>
      </c>
      <c r="C27" s="57">
        <f t="shared" si="7"/>
        <v>0.19318181818181818</v>
      </c>
      <c r="D27" s="58">
        <f t="shared" si="7"/>
        <v>0.24300699300699299</v>
      </c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</row>
    <row r="28" spans="1:27" ht="30">
      <c r="A28" s="134" t="s">
        <v>327</v>
      </c>
      <c r="B28" s="57">
        <f t="shared" ref="B28:D28" si="8">B14/B$19</f>
        <v>0.19363636363636363</v>
      </c>
      <c r="C28" s="57">
        <f t="shared" si="8"/>
        <v>0.2178030303030303</v>
      </c>
      <c r="D28" s="58">
        <f t="shared" si="8"/>
        <v>0.17132867132867133</v>
      </c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</row>
    <row r="29" spans="1:27" ht="30">
      <c r="A29" s="134" t="s">
        <v>328</v>
      </c>
      <c r="B29" s="57">
        <f t="shared" ref="B29:D29" si="9">B15/B$19</f>
        <v>0.14909090909090908</v>
      </c>
      <c r="C29" s="57">
        <f t="shared" si="9"/>
        <v>0.14962121212121213</v>
      </c>
      <c r="D29" s="58">
        <f t="shared" si="9"/>
        <v>0.14860139860139859</v>
      </c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</row>
    <row r="30" spans="1:27" ht="30">
      <c r="A30" s="134" t="s">
        <v>329</v>
      </c>
      <c r="B30" s="57">
        <f t="shared" ref="B30:D30" si="10">B16/B$19</f>
        <v>7.2727272727272724E-2</v>
      </c>
      <c r="C30" s="57">
        <f t="shared" si="10"/>
        <v>7.9545454545454544E-2</v>
      </c>
      <c r="D30" s="58">
        <f t="shared" si="10"/>
        <v>6.6433566433566432E-2</v>
      </c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</row>
    <row r="31" spans="1:27">
      <c r="A31" s="134" t="s">
        <v>109</v>
      </c>
      <c r="B31" s="57">
        <f t="shared" ref="B31:D32" si="11">B17/B$19</f>
        <v>5.3636363636363635E-2</v>
      </c>
      <c r="C31" s="57">
        <f t="shared" si="11"/>
        <v>7.0075757575757569E-2</v>
      </c>
      <c r="D31" s="58">
        <f t="shared" si="11"/>
        <v>3.8461538461538464E-2</v>
      </c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</row>
    <row r="32" spans="1:27" ht="15.75" thickBot="1">
      <c r="A32" s="238" t="s">
        <v>330</v>
      </c>
      <c r="B32" s="59">
        <f>B18/B$19</f>
        <v>4.5454545454545456E-2</v>
      </c>
      <c r="C32" s="59">
        <f t="shared" si="11"/>
        <v>3.5984848484848488E-2</v>
      </c>
      <c r="D32" s="60">
        <f t="shared" si="11"/>
        <v>5.4195804195804193E-2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</row>
    <row r="33" spans="1:23" ht="15.75" thickTop="1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</row>
    <row r="34" spans="1:23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</row>
    <row r="35" spans="1:23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</row>
    <row r="36" spans="1:23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</row>
    <row r="37" spans="1:23">
      <c r="A37" s="73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</row>
    <row r="38" spans="1:23">
      <c r="A38" s="73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</row>
    <row r="39" spans="1:23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</row>
    <row r="40" spans="1:23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</row>
    <row r="41" spans="1:23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</row>
    <row r="42" spans="1:23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</row>
    <row r="43" spans="1:23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</row>
    <row r="44" spans="1:23">
      <c r="A44" s="73"/>
      <c r="B44" s="73"/>
      <c r="C44" s="73"/>
      <c r="D44" s="73"/>
      <c r="E44" s="73"/>
      <c r="F44" s="73"/>
      <c r="G44" s="73"/>
      <c r="H44" s="73"/>
      <c r="I44" s="73"/>
      <c r="J44" s="73"/>
      <c r="K44" s="73"/>
      <c r="L44" s="73"/>
    </row>
    <row r="45" spans="1:23">
      <c r="A45" s="7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</row>
    <row r="46" spans="1:23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1:23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</row>
    <row r="48" spans="1:23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</row>
    <row r="49" spans="1:1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</row>
    <row r="50" spans="1:1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</row>
    <row r="51" spans="1:12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</row>
    <row r="52" spans="1:12">
      <c r="A52" s="73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</row>
    <row r="53" spans="1:12">
      <c r="A53" s="73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</row>
    <row r="54" spans="1:12">
      <c r="A54" s="73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</row>
    <row r="55" spans="1:1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</row>
    <row r="56" spans="1:12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</row>
    <row r="57" spans="1:12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</row>
    <row r="58" spans="1:12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</row>
    <row r="59" spans="1:12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</row>
    <row r="60" spans="1:12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</row>
    <row r="61" spans="1:12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</row>
    <row r="62" spans="1:12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</row>
    <row r="63" spans="1:12">
      <c r="A63" s="73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</row>
    <row r="64" spans="1:12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</row>
    <row r="65" spans="1:12">
      <c r="A65" s="73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</row>
    <row r="66" spans="1:12">
      <c r="A66" s="73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</row>
    <row r="67" spans="1:12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</row>
    <row r="68" spans="1:12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</row>
    <row r="69" spans="1:12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</row>
    <row r="70" spans="1:12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</row>
    <row r="71" spans="1:12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</row>
    <row r="72" spans="1:12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</row>
    <row r="73" spans="1:12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</row>
    <row r="74" spans="1:12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</row>
    <row r="75" spans="1:12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</row>
    <row r="76" spans="1:12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</row>
    <row r="77" spans="1:12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</row>
    <row r="78" spans="1:12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</row>
    <row r="79" spans="1:12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</row>
    <row r="80" spans="1:12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</row>
    <row r="81" spans="1:12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</row>
    <row r="82" spans="1:12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</row>
    <row r="83" spans="1:12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</row>
    <row r="84" spans="1:12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</row>
    <row r="85" spans="1:12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</row>
    <row r="86" spans="1:12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</row>
    <row r="87" spans="1:12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</row>
    <row r="88" spans="1:12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</row>
    <row r="89" spans="1:12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</row>
    <row r="90" spans="1:12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</row>
    <row r="91" spans="1:12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</row>
    <row r="92" spans="1:12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</row>
    <row r="93" spans="1:12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</row>
    <row r="94" spans="1:12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</row>
    <row r="95" spans="1:12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</row>
    <row r="96" spans="1:12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</row>
    <row r="97" spans="1:12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</row>
    <row r="98" spans="1:12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</row>
    <row r="99" spans="1:12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</row>
    <row r="100" spans="1:12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</row>
    <row r="101" spans="1:12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</row>
    <row r="102" spans="1:12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</row>
    <row r="103" spans="1:12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</row>
    <row r="104" spans="1:12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</row>
    <row r="105" spans="1:12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</row>
    <row r="106" spans="1:12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</row>
    <row r="107" spans="1:12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</row>
    <row r="108" spans="1:12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</row>
    <row r="109" spans="1:12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</row>
    <row r="110" spans="1:12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</row>
    <row r="111" spans="1:12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</row>
    <row r="112" spans="1:12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</row>
    <row r="113" spans="1:12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</row>
    <row r="114" spans="1:12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</row>
    <row r="115" spans="1:12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</row>
    <row r="116" spans="1:12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</row>
    <row r="117" spans="1:12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</row>
    <row r="118" spans="1:12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</row>
    <row r="119" spans="1:12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</row>
    <row r="120" spans="1:12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</row>
    <row r="121" spans="1:12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</row>
    <row r="122" spans="1:12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</row>
    <row r="123" spans="1:12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</row>
    <row r="124" spans="1:12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</row>
    <row r="125" spans="1:12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</row>
    <row r="126" spans="1:12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</row>
    <row r="127" spans="1:12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</row>
    <row r="128" spans="1:12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</row>
    <row r="129" spans="1:12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</row>
    <row r="130" spans="1:12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</row>
    <row r="131" spans="1:12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</row>
    <row r="132" spans="1:12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</row>
    <row r="133" spans="1:12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</row>
    <row r="134" spans="1:12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</row>
    <row r="135" spans="1:12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</row>
    <row r="136" spans="1:12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</row>
    <row r="137" spans="1:12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</row>
    <row r="138" spans="1:12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</row>
    <row r="139" spans="1:12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</row>
    <row r="140" spans="1:12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</row>
    <row r="141" spans="1:12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</row>
    <row r="142" spans="1:12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</row>
    <row r="143" spans="1:12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</row>
    <row r="144" spans="1:12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</row>
    <row r="145" spans="1:12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</row>
    <row r="146" spans="1:12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</row>
    <row r="147" spans="1:12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</row>
    <row r="148" spans="1:12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</row>
    <row r="149" spans="1:12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</row>
    <row r="150" spans="1:12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</row>
    <row r="151" spans="1:12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</row>
    <row r="152" spans="1:12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</row>
    <row r="153" spans="1:12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</row>
    <row r="154" spans="1:12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</row>
    <row r="155" spans="1:12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</row>
    <row r="156" spans="1:12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</row>
    <row r="157" spans="1:12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</row>
    <row r="158" spans="1:12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</row>
    <row r="159" spans="1:12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</row>
    <row r="160" spans="1:12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</row>
    <row r="161" spans="1:12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</row>
    <row r="162" spans="1:12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</row>
    <row r="163" spans="1:12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</row>
    <row r="164" spans="1:12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</row>
    <row r="165" spans="1:12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</row>
    <row r="166" spans="1:12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</row>
    <row r="167" spans="1:12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</row>
    <row r="168" spans="1:12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</row>
    <row r="169" spans="1:12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</row>
    <row r="170" spans="1:12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</row>
    <row r="171" spans="1:12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</row>
    <row r="172" spans="1:12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</row>
    <row r="173" spans="1:12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</row>
    <row r="174" spans="1:12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</row>
  </sheetData>
  <sortState ref="A12:D18">
    <sortCondition descending="1" ref="B1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S205"/>
  <sheetViews>
    <sheetView rightToLeft="1" topLeftCell="A105" workbookViewId="0">
      <selection activeCell="Q168" sqref="Q168"/>
    </sheetView>
  </sheetViews>
  <sheetFormatPr defaultRowHeight="15"/>
  <cols>
    <col min="1" max="1" width="43.140625" bestFit="1" customWidth="1"/>
    <col min="5" max="5" width="12.7109375" bestFit="1" customWidth="1"/>
  </cols>
  <sheetData>
    <row r="1" spans="1:19">
      <c r="A1" s="291" t="s">
        <v>335</v>
      </c>
      <c r="B1" s="291" t="s">
        <v>1</v>
      </c>
      <c r="C1" s="291" t="s">
        <v>336</v>
      </c>
      <c r="D1" s="291" t="s">
        <v>337</v>
      </c>
      <c r="E1" s="291" t="s">
        <v>338</v>
      </c>
      <c r="F1" s="291" t="s">
        <v>339</v>
      </c>
      <c r="G1" s="291" t="s">
        <v>340</v>
      </c>
      <c r="H1" s="291" t="s">
        <v>341</v>
      </c>
      <c r="I1" s="291" t="s">
        <v>342</v>
      </c>
      <c r="J1" s="291"/>
      <c r="K1" s="291"/>
      <c r="L1" s="291"/>
      <c r="M1" s="291"/>
      <c r="N1" s="291"/>
      <c r="O1" s="291"/>
      <c r="P1" s="291"/>
      <c r="Q1" s="291"/>
      <c r="R1" s="291"/>
      <c r="S1" s="291"/>
    </row>
    <row r="2" spans="1:19">
      <c r="A2" s="291" t="s">
        <v>110</v>
      </c>
      <c r="B2" s="291">
        <v>63</v>
      </c>
      <c r="C2" s="291">
        <v>12</v>
      </c>
      <c r="D2" s="291">
        <v>4</v>
      </c>
      <c r="E2" s="291">
        <v>8</v>
      </c>
      <c r="F2" s="291">
        <v>16</v>
      </c>
      <c r="G2" s="291">
        <v>10</v>
      </c>
      <c r="H2" s="291">
        <v>2</v>
      </c>
      <c r="I2" s="291">
        <v>11</v>
      </c>
      <c r="J2" s="291"/>
      <c r="K2" s="291"/>
      <c r="L2" s="291"/>
      <c r="M2" s="291"/>
      <c r="N2" s="291"/>
      <c r="O2" s="291"/>
      <c r="P2" s="291"/>
      <c r="Q2" s="291"/>
      <c r="R2" s="291"/>
      <c r="S2" s="291"/>
    </row>
    <row r="3" spans="1:19">
      <c r="A3" s="291" t="s">
        <v>111</v>
      </c>
      <c r="B3" s="291">
        <v>405</v>
      </c>
      <c r="C3" s="291">
        <v>66</v>
      </c>
      <c r="D3" s="291">
        <v>45</v>
      </c>
      <c r="E3" s="291">
        <v>11</v>
      </c>
      <c r="F3" s="291">
        <v>37</v>
      </c>
      <c r="G3" s="291">
        <v>121</v>
      </c>
      <c r="H3" s="291">
        <v>34</v>
      </c>
      <c r="I3" s="291">
        <v>91</v>
      </c>
      <c r="J3" s="291"/>
      <c r="K3" s="291"/>
      <c r="L3" s="291"/>
      <c r="M3" s="291"/>
      <c r="N3" s="291"/>
      <c r="O3" s="291"/>
      <c r="P3" s="291"/>
      <c r="Q3" s="291"/>
      <c r="R3" s="291"/>
      <c r="S3" s="291"/>
    </row>
    <row r="4" spans="1:19">
      <c r="A4" s="291" t="s">
        <v>6</v>
      </c>
      <c r="B4" s="291">
        <v>81</v>
      </c>
      <c r="C4" s="291">
        <v>9</v>
      </c>
      <c r="D4" s="291">
        <v>14</v>
      </c>
      <c r="E4" s="291">
        <v>5</v>
      </c>
      <c r="F4" s="291">
        <v>19</v>
      </c>
      <c r="G4" s="291">
        <v>16</v>
      </c>
      <c r="H4" s="291">
        <v>6</v>
      </c>
      <c r="I4" s="291">
        <v>12</v>
      </c>
      <c r="J4" s="291"/>
      <c r="K4" s="291"/>
      <c r="L4" s="291"/>
      <c r="M4" s="291"/>
      <c r="N4" s="291"/>
      <c r="O4" s="291"/>
      <c r="P4" s="291"/>
      <c r="Q4" s="291"/>
      <c r="R4" s="291"/>
      <c r="S4" s="291"/>
    </row>
    <row r="5" spans="1:19">
      <c r="A5" s="291" t="s">
        <v>112</v>
      </c>
      <c r="B5" s="291">
        <v>59</v>
      </c>
      <c r="C5" s="291">
        <v>14</v>
      </c>
      <c r="D5" s="291">
        <v>9</v>
      </c>
      <c r="E5" s="291">
        <v>2</v>
      </c>
      <c r="F5" s="291">
        <v>9</v>
      </c>
      <c r="G5" s="291">
        <v>12</v>
      </c>
      <c r="H5" s="291">
        <v>6</v>
      </c>
      <c r="I5" s="291">
        <v>7</v>
      </c>
      <c r="J5" s="291"/>
      <c r="K5" s="291"/>
      <c r="L5" s="291"/>
      <c r="M5" s="291"/>
      <c r="N5" s="291"/>
      <c r="O5" s="291"/>
      <c r="P5" s="291"/>
      <c r="Q5" s="291"/>
      <c r="R5" s="291"/>
      <c r="S5" s="291"/>
    </row>
    <row r="6" spans="1:19">
      <c r="A6" s="291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</row>
    <row r="7" spans="1:19">
      <c r="A7" s="291"/>
      <c r="B7" s="291">
        <f>SUM(B2:B6)</f>
        <v>608</v>
      </c>
      <c r="C7" s="291">
        <f t="shared" ref="C7:I7" si="0">SUM(C2:C6)</f>
        <v>101</v>
      </c>
      <c r="D7" s="291">
        <f t="shared" si="0"/>
        <v>72</v>
      </c>
      <c r="E7" s="291">
        <f t="shared" si="0"/>
        <v>26</v>
      </c>
      <c r="F7" s="291">
        <f t="shared" si="0"/>
        <v>81</v>
      </c>
      <c r="G7" s="291">
        <f t="shared" si="0"/>
        <v>159</v>
      </c>
      <c r="H7" s="291">
        <f t="shared" si="0"/>
        <v>48</v>
      </c>
      <c r="I7" s="291">
        <f t="shared" si="0"/>
        <v>121</v>
      </c>
      <c r="J7" s="291"/>
      <c r="K7" s="291"/>
      <c r="L7" s="291"/>
      <c r="M7" s="291"/>
      <c r="N7" s="291"/>
      <c r="O7" s="291"/>
      <c r="P7" s="291"/>
      <c r="Q7" s="291"/>
      <c r="R7" s="291"/>
      <c r="S7" s="291"/>
    </row>
    <row r="8" spans="1:19">
      <c r="A8" s="291"/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</row>
    <row r="9" spans="1:19" ht="15.75" thickBot="1">
      <c r="A9" s="291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</row>
    <row r="10" spans="1:19" ht="15.75" thickTop="1">
      <c r="A10" s="277" t="s">
        <v>335</v>
      </c>
      <c r="B10" s="278" t="s">
        <v>28</v>
      </c>
      <c r="C10" s="278" t="s">
        <v>343</v>
      </c>
      <c r="D10" s="278" t="s">
        <v>344</v>
      </c>
      <c r="E10" s="278" t="s">
        <v>345</v>
      </c>
      <c r="F10" s="278" t="s">
        <v>346</v>
      </c>
      <c r="G10" s="278" t="s">
        <v>347</v>
      </c>
      <c r="H10" s="278" t="s">
        <v>348</v>
      </c>
      <c r="I10" s="279" t="s">
        <v>349</v>
      </c>
      <c r="J10" s="291"/>
      <c r="K10" s="291"/>
      <c r="L10" s="291"/>
      <c r="M10" s="291"/>
      <c r="N10" s="291"/>
      <c r="O10" s="291"/>
      <c r="P10" s="291"/>
      <c r="Q10" s="291"/>
      <c r="R10" s="291"/>
      <c r="S10" s="291"/>
    </row>
    <row r="11" spans="1:19">
      <c r="A11" s="280" t="s">
        <v>31</v>
      </c>
      <c r="B11" s="283">
        <f>B7</f>
        <v>608</v>
      </c>
      <c r="C11" s="283">
        <f t="shared" ref="C11:I11" si="1">C7</f>
        <v>101</v>
      </c>
      <c r="D11" s="283">
        <f t="shared" si="1"/>
        <v>72</v>
      </c>
      <c r="E11" s="283">
        <f t="shared" si="1"/>
        <v>26</v>
      </c>
      <c r="F11" s="283">
        <f t="shared" si="1"/>
        <v>81</v>
      </c>
      <c r="G11" s="283">
        <f t="shared" si="1"/>
        <v>159</v>
      </c>
      <c r="H11" s="283">
        <f t="shared" si="1"/>
        <v>48</v>
      </c>
      <c r="I11" s="284">
        <f t="shared" si="1"/>
        <v>121</v>
      </c>
      <c r="J11" s="291"/>
      <c r="K11" s="291"/>
      <c r="L11" s="291"/>
      <c r="M11" s="291"/>
      <c r="N11" s="291"/>
      <c r="O11" s="291"/>
      <c r="P11" s="291"/>
      <c r="Q11" s="291"/>
      <c r="R11" s="291"/>
      <c r="S11" s="291"/>
    </row>
    <row r="12" spans="1:19">
      <c r="A12" s="281" t="s">
        <v>350</v>
      </c>
      <c r="B12" s="285">
        <f t="shared" ref="B12:I12" si="2">SUM(B13:B16)</f>
        <v>0.99999999999999989</v>
      </c>
      <c r="C12" s="285">
        <f t="shared" si="2"/>
        <v>1</v>
      </c>
      <c r="D12" s="285">
        <f t="shared" si="2"/>
        <v>1</v>
      </c>
      <c r="E12" s="285">
        <f t="shared" si="2"/>
        <v>1</v>
      </c>
      <c r="F12" s="285">
        <f t="shared" si="2"/>
        <v>1</v>
      </c>
      <c r="G12" s="285">
        <f t="shared" si="2"/>
        <v>1</v>
      </c>
      <c r="H12" s="285">
        <f t="shared" si="2"/>
        <v>1</v>
      </c>
      <c r="I12" s="286">
        <f t="shared" si="2"/>
        <v>1</v>
      </c>
      <c r="J12" s="291"/>
      <c r="K12" s="291"/>
      <c r="L12" s="291"/>
      <c r="M12" s="291"/>
      <c r="N12" s="291"/>
      <c r="O12" s="291"/>
      <c r="P12" s="291"/>
      <c r="Q12" s="291"/>
      <c r="R12" s="291"/>
      <c r="S12" s="291"/>
    </row>
    <row r="13" spans="1:19">
      <c r="A13" s="281" t="s">
        <v>110</v>
      </c>
      <c r="B13" s="250">
        <f>B2/B$11</f>
        <v>0.10361842105263158</v>
      </c>
      <c r="C13" s="250">
        <f t="shared" ref="C13:I13" si="3">C2/C$11</f>
        <v>0.11881188118811881</v>
      </c>
      <c r="D13" s="250">
        <f t="shared" si="3"/>
        <v>5.5555555555555552E-2</v>
      </c>
      <c r="E13" s="290">
        <f t="shared" si="3"/>
        <v>0.30769230769230771</v>
      </c>
      <c r="F13" s="290">
        <f t="shared" si="3"/>
        <v>0.19753086419753085</v>
      </c>
      <c r="G13" s="250">
        <f t="shared" si="3"/>
        <v>6.2893081761006289E-2</v>
      </c>
      <c r="H13" s="250">
        <f t="shared" si="3"/>
        <v>4.1666666666666664E-2</v>
      </c>
      <c r="I13" s="251">
        <f t="shared" si="3"/>
        <v>9.0909090909090912E-2</v>
      </c>
      <c r="J13" s="291"/>
      <c r="K13" s="291"/>
      <c r="L13" s="291"/>
      <c r="M13" s="291"/>
      <c r="N13" s="291"/>
      <c r="O13" s="291"/>
      <c r="P13" s="291"/>
      <c r="Q13" s="291"/>
      <c r="R13" s="291"/>
      <c r="S13" s="291"/>
    </row>
    <row r="14" spans="1:19">
      <c r="A14" s="281" t="s">
        <v>111</v>
      </c>
      <c r="B14" s="250">
        <f t="shared" ref="B14:I14" si="4">B3/B$11</f>
        <v>0.66611842105263153</v>
      </c>
      <c r="C14" s="250">
        <f t="shared" si="4"/>
        <v>0.65346534653465349</v>
      </c>
      <c r="D14" s="250">
        <f t="shared" si="4"/>
        <v>0.625</v>
      </c>
      <c r="E14" s="250">
        <f t="shared" si="4"/>
        <v>0.42307692307692307</v>
      </c>
      <c r="F14" s="250">
        <f t="shared" si="4"/>
        <v>0.4567901234567901</v>
      </c>
      <c r="G14" s="250">
        <f t="shared" si="4"/>
        <v>0.76100628930817615</v>
      </c>
      <c r="H14" s="250">
        <f t="shared" si="4"/>
        <v>0.70833333333333337</v>
      </c>
      <c r="I14" s="251">
        <f t="shared" si="4"/>
        <v>0.75206611570247939</v>
      </c>
      <c r="J14" s="291"/>
      <c r="K14" s="291"/>
      <c r="L14" s="291"/>
      <c r="M14" s="291"/>
      <c r="N14" s="291"/>
      <c r="O14" s="291"/>
      <c r="P14" s="291"/>
      <c r="Q14" s="291"/>
      <c r="R14" s="291"/>
      <c r="S14" s="291"/>
    </row>
    <row r="15" spans="1:19">
      <c r="A15" s="281" t="s">
        <v>6</v>
      </c>
      <c r="B15" s="250">
        <f t="shared" ref="B15:I15" si="5">B4/B$11</f>
        <v>0.13322368421052633</v>
      </c>
      <c r="C15" s="250">
        <f t="shared" si="5"/>
        <v>8.9108910891089105E-2</v>
      </c>
      <c r="D15" s="250">
        <f t="shared" si="5"/>
        <v>0.19444444444444445</v>
      </c>
      <c r="E15" s="250">
        <f t="shared" si="5"/>
        <v>0.19230769230769232</v>
      </c>
      <c r="F15" s="250">
        <f t="shared" si="5"/>
        <v>0.23456790123456789</v>
      </c>
      <c r="G15" s="250">
        <f t="shared" si="5"/>
        <v>0.10062893081761007</v>
      </c>
      <c r="H15" s="250">
        <f t="shared" si="5"/>
        <v>0.125</v>
      </c>
      <c r="I15" s="251">
        <f t="shared" si="5"/>
        <v>9.9173553719008267E-2</v>
      </c>
      <c r="J15" s="291"/>
      <c r="K15" s="291"/>
      <c r="L15" s="291"/>
      <c r="M15" s="291"/>
      <c r="N15" s="291"/>
      <c r="O15" s="291"/>
      <c r="P15" s="291"/>
      <c r="Q15" s="291"/>
      <c r="R15" s="291"/>
      <c r="S15" s="291"/>
    </row>
    <row r="16" spans="1:19" ht="15.75" thickBot="1">
      <c r="A16" s="282" t="s">
        <v>112</v>
      </c>
      <c r="B16" s="252">
        <f t="shared" ref="B16:I16" si="6">B5/B$11</f>
        <v>9.7039473684210523E-2</v>
      </c>
      <c r="C16" s="252">
        <f t="shared" si="6"/>
        <v>0.13861386138613863</v>
      </c>
      <c r="D16" s="252">
        <f t="shared" si="6"/>
        <v>0.125</v>
      </c>
      <c r="E16" s="252">
        <f t="shared" si="6"/>
        <v>7.6923076923076927E-2</v>
      </c>
      <c r="F16" s="252">
        <f t="shared" si="6"/>
        <v>0.1111111111111111</v>
      </c>
      <c r="G16" s="252">
        <f t="shared" si="6"/>
        <v>7.5471698113207544E-2</v>
      </c>
      <c r="H16" s="252">
        <f t="shared" si="6"/>
        <v>0.125</v>
      </c>
      <c r="I16" s="253">
        <f t="shared" si="6"/>
        <v>5.7851239669421489E-2</v>
      </c>
      <c r="J16" s="291"/>
      <c r="K16" s="291"/>
      <c r="L16" s="291"/>
      <c r="M16" s="291"/>
      <c r="N16" s="291"/>
      <c r="O16" s="291"/>
      <c r="P16" s="291"/>
      <c r="Q16" s="291"/>
      <c r="R16" s="291"/>
      <c r="S16" s="291"/>
    </row>
    <row r="17" spans="1:19" ht="15.75" thickTop="1">
      <c r="A17" s="291"/>
      <c r="B17" s="291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</row>
    <row r="18" spans="1:19">
      <c r="A18" s="291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</row>
    <row r="19" spans="1:19">
      <c r="A19" s="291" t="s">
        <v>172</v>
      </c>
      <c r="B19" s="291" t="s">
        <v>1</v>
      </c>
      <c r="C19" s="291" t="s">
        <v>336</v>
      </c>
      <c r="D19" s="291" t="s">
        <v>337</v>
      </c>
      <c r="E19" s="291" t="s">
        <v>338</v>
      </c>
      <c r="F19" s="291" t="s">
        <v>339</v>
      </c>
      <c r="G19" s="291" t="s">
        <v>340</v>
      </c>
      <c r="H19" s="291" t="s">
        <v>341</v>
      </c>
      <c r="I19" s="291" t="s">
        <v>342</v>
      </c>
      <c r="J19" s="291"/>
      <c r="K19" s="291"/>
      <c r="L19" s="291"/>
      <c r="M19" s="291"/>
      <c r="N19" s="291"/>
      <c r="O19" s="291"/>
      <c r="P19" s="291"/>
      <c r="Q19" s="291"/>
      <c r="R19" s="291"/>
      <c r="S19" s="291"/>
    </row>
    <row r="20" spans="1:19">
      <c r="A20" s="291" t="s">
        <v>165</v>
      </c>
      <c r="B20" s="291">
        <v>1</v>
      </c>
      <c r="C20" s="291">
        <v>1</v>
      </c>
      <c r="D20" s="291">
        <v>0</v>
      </c>
      <c r="E20" s="291">
        <v>0</v>
      </c>
      <c r="F20" s="291">
        <v>0</v>
      </c>
      <c r="G20" s="291">
        <v>0</v>
      </c>
      <c r="H20" s="291">
        <v>0</v>
      </c>
      <c r="I20" s="291">
        <v>0</v>
      </c>
      <c r="J20" s="291"/>
      <c r="K20" s="291"/>
      <c r="L20" s="291"/>
      <c r="M20" s="291"/>
      <c r="N20" s="291"/>
      <c r="O20" s="291"/>
      <c r="P20" s="291"/>
      <c r="Q20" s="291"/>
      <c r="R20" s="291"/>
      <c r="S20" s="291"/>
    </row>
    <row r="21" spans="1:19">
      <c r="A21" s="291" t="s">
        <v>166</v>
      </c>
      <c r="B21" s="291">
        <v>69</v>
      </c>
      <c r="C21" s="291">
        <v>10</v>
      </c>
      <c r="D21" s="291">
        <v>6</v>
      </c>
      <c r="E21" s="291">
        <v>4</v>
      </c>
      <c r="F21" s="291">
        <v>13</v>
      </c>
      <c r="G21" s="291">
        <v>17</v>
      </c>
      <c r="H21" s="291">
        <v>6</v>
      </c>
      <c r="I21" s="291">
        <v>13</v>
      </c>
      <c r="J21" s="291"/>
      <c r="K21" s="291"/>
      <c r="L21" s="291"/>
      <c r="M21" s="291"/>
      <c r="N21" s="291"/>
      <c r="O21" s="291"/>
      <c r="P21" s="291"/>
      <c r="Q21" s="291"/>
      <c r="R21" s="291"/>
      <c r="S21" s="291"/>
    </row>
    <row r="22" spans="1:19">
      <c r="A22" s="291" t="s">
        <v>167</v>
      </c>
      <c r="B22" s="291">
        <v>30</v>
      </c>
      <c r="C22" s="291">
        <v>2</v>
      </c>
      <c r="D22" s="291">
        <v>0</v>
      </c>
      <c r="E22" s="291">
        <v>3</v>
      </c>
      <c r="F22" s="291">
        <v>8</v>
      </c>
      <c r="G22" s="291">
        <v>8</v>
      </c>
      <c r="H22" s="291">
        <v>0</v>
      </c>
      <c r="I22" s="291">
        <v>9</v>
      </c>
      <c r="J22" s="291"/>
      <c r="K22" s="291"/>
      <c r="L22" s="291"/>
      <c r="M22" s="291"/>
      <c r="N22" s="291"/>
      <c r="O22" s="291"/>
      <c r="P22" s="291"/>
      <c r="Q22" s="291"/>
      <c r="R22" s="291"/>
      <c r="S22" s="291"/>
    </row>
    <row r="23" spans="1:19">
      <c r="A23" s="291" t="s">
        <v>168</v>
      </c>
      <c r="B23" s="291">
        <v>487</v>
      </c>
      <c r="C23" s="291">
        <v>81</v>
      </c>
      <c r="D23" s="291">
        <v>63</v>
      </c>
      <c r="E23" s="291">
        <v>17</v>
      </c>
      <c r="F23" s="291">
        <v>59</v>
      </c>
      <c r="G23" s="291">
        <v>132</v>
      </c>
      <c r="H23" s="291">
        <v>40</v>
      </c>
      <c r="I23" s="291">
        <v>95</v>
      </c>
      <c r="J23" s="291"/>
      <c r="K23" s="291"/>
      <c r="L23" s="291"/>
      <c r="M23" s="291"/>
      <c r="N23" s="291"/>
      <c r="O23" s="291"/>
      <c r="P23" s="291"/>
      <c r="Q23" s="291"/>
      <c r="R23" s="291"/>
      <c r="S23" s="291"/>
    </row>
    <row r="24" spans="1:19">
      <c r="A24" s="291" t="s">
        <v>169</v>
      </c>
      <c r="B24" s="291">
        <v>2</v>
      </c>
      <c r="C24" s="291">
        <v>0</v>
      </c>
      <c r="D24" s="291">
        <v>0</v>
      </c>
      <c r="E24" s="291">
        <v>1</v>
      </c>
      <c r="F24" s="291">
        <v>1</v>
      </c>
      <c r="G24" s="291">
        <v>0</v>
      </c>
      <c r="H24" s="291">
        <v>0</v>
      </c>
      <c r="I24" s="291">
        <v>0</v>
      </c>
      <c r="J24" s="291"/>
      <c r="K24" s="291"/>
      <c r="L24" s="291"/>
      <c r="M24" s="291"/>
      <c r="N24" s="291"/>
      <c r="O24" s="291"/>
      <c r="P24" s="291"/>
      <c r="Q24" s="291"/>
      <c r="R24" s="291"/>
      <c r="S24" s="291"/>
    </row>
    <row r="25" spans="1:19">
      <c r="A25" s="291" t="s">
        <v>170</v>
      </c>
      <c r="B25" s="291">
        <v>21</v>
      </c>
      <c r="C25" s="291">
        <v>7</v>
      </c>
      <c r="D25" s="291">
        <v>3</v>
      </c>
      <c r="E25" s="291">
        <v>1</v>
      </c>
      <c r="F25" s="291">
        <v>0</v>
      </c>
      <c r="G25" s="291">
        <v>5</v>
      </c>
      <c r="H25" s="291">
        <v>2</v>
      </c>
      <c r="I25" s="291">
        <v>3</v>
      </c>
      <c r="J25" s="291"/>
      <c r="K25" s="291"/>
      <c r="L25" s="291"/>
      <c r="M25" s="291"/>
      <c r="N25" s="291"/>
      <c r="O25" s="291"/>
      <c r="P25" s="291"/>
      <c r="Q25" s="291"/>
      <c r="R25" s="291"/>
      <c r="S25" s="291"/>
    </row>
    <row r="26" spans="1:19">
      <c r="A26" s="291" t="s">
        <v>171</v>
      </c>
      <c r="B26" s="291">
        <v>3</v>
      </c>
      <c r="C26" s="291">
        <v>0</v>
      </c>
      <c r="D26" s="291">
        <v>0</v>
      </c>
      <c r="E26" s="291">
        <v>1</v>
      </c>
      <c r="F26" s="291">
        <v>0</v>
      </c>
      <c r="G26" s="291">
        <v>1</v>
      </c>
      <c r="H26" s="291">
        <v>0</v>
      </c>
      <c r="I26" s="291">
        <v>1</v>
      </c>
      <c r="J26" s="291"/>
      <c r="K26" s="291"/>
      <c r="L26" s="291"/>
      <c r="M26" s="291"/>
      <c r="N26" s="291"/>
      <c r="O26" s="291"/>
      <c r="P26" s="291"/>
      <c r="Q26" s="291"/>
      <c r="R26" s="291"/>
      <c r="S26" s="291"/>
    </row>
    <row r="27" spans="1:19">
      <c r="A27" s="291"/>
      <c r="B27" s="291">
        <f>SUM(B20:B26)</f>
        <v>613</v>
      </c>
      <c r="C27" s="291">
        <f t="shared" ref="C27:I27" si="7">SUM(C20:C26)</f>
        <v>101</v>
      </c>
      <c r="D27" s="291">
        <f t="shared" si="7"/>
        <v>72</v>
      </c>
      <c r="E27" s="291">
        <f t="shared" si="7"/>
        <v>27</v>
      </c>
      <c r="F27" s="291">
        <f t="shared" si="7"/>
        <v>81</v>
      </c>
      <c r="G27" s="291">
        <f t="shared" si="7"/>
        <v>163</v>
      </c>
      <c r="H27" s="291">
        <f t="shared" si="7"/>
        <v>48</v>
      </c>
      <c r="I27" s="291">
        <f t="shared" si="7"/>
        <v>121</v>
      </c>
      <c r="J27" s="291"/>
      <c r="K27" s="291"/>
      <c r="L27" s="291"/>
      <c r="M27" s="291"/>
      <c r="N27" s="291"/>
      <c r="O27" s="291"/>
      <c r="P27" s="291"/>
      <c r="Q27" s="291"/>
      <c r="R27" s="291"/>
      <c r="S27" s="291"/>
    </row>
    <row r="28" spans="1:19" s="129" customFormat="1">
      <c r="A28" s="291"/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  <c r="O28" s="291"/>
      <c r="P28" s="291"/>
      <c r="Q28" s="291"/>
      <c r="R28" s="291"/>
      <c r="S28" s="291"/>
    </row>
    <row r="29" spans="1:19" ht="15.75" thickBot="1">
      <c r="A29" s="291"/>
      <c r="B29" s="291"/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291"/>
      <c r="S29" s="291"/>
    </row>
    <row r="30" spans="1:19" ht="15.75" thickTop="1">
      <c r="A30" s="277" t="s">
        <v>172</v>
      </c>
      <c r="B30" s="278" t="s">
        <v>1</v>
      </c>
      <c r="C30" s="278" t="s">
        <v>336</v>
      </c>
      <c r="D30" s="278" t="s">
        <v>337</v>
      </c>
      <c r="E30" s="278" t="s">
        <v>338</v>
      </c>
      <c r="F30" s="278" t="s">
        <v>339</v>
      </c>
      <c r="G30" s="278" t="s">
        <v>340</v>
      </c>
      <c r="H30" s="278" t="s">
        <v>341</v>
      </c>
      <c r="I30" s="279" t="s">
        <v>342</v>
      </c>
      <c r="J30" s="291"/>
      <c r="K30" s="291"/>
      <c r="L30" s="291"/>
      <c r="M30" s="291"/>
      <c r="N30" s="291"/>
      <c r="O30" s="291"/>
      <c r="P30" s="291"/>
      <c r="Q30" s="291"/>
      <c r="R30" s="291"/>
      <c r="S30" s="291"/>
    </row>
    <row r="31" spans="1:19" s="129" customFormat="1">
      <c r="A31" s="280" t="s">
        <v>28</v>
      </c>
      <c r="B31" s="283">
        <f>B27</f>
        <v>613</v>
      </c>
      <c r="C31" s="283">
        <f t="shared" ref="C31:I31" si="8">C27</f>
        <v>101</v>
      </c>
      <c r="D31" s="283">
        <f t="shared" si="8"/>
        <v>72</v>
      </c>
      <c r="E31" s="283">
        <f t="shared" si="8"/>
        <v>27</v>
      </c>
      <c r="F31" s="283">
        <f t="shared" si="8"/>
        <v>81</v>
      </c>
      <c r="G31" s="283">
        <f t="shared" si="8"/>
        <v>163</v>
      </c>
      <c r="H31" s="283">
        <f t="shared" si="8"/>
        <v>48</v>
      </c>
      <c r="I31" s="284">
        <f t="shared" si="8"/>
        <v>121</v>
      </c>
      <c r="J31" s="291"/>
      <c r="K31" s="291"/>
      <c r="L31" s="291"/>
      <c r="M31" s="291"/>
      <c r="N31" s="291"/>
      <c r="O31" s="291"/>
      <c r="P31" s="291"/>
      <c r="Q31" s="291"/>
      <c r="R31" s="291"/>
      <c r="S31" s="291"/>
    </row>
    <row r="32" spans="1:19" s="129" customFormat="1">
      <c r="A32" s="281" t="s">
        <v>350</v>
      </c>
      <c r="B32" s="285">
        <f>SUM(B33:B39)</f>
        <v>1</v>
      </c>
      <c r="C32" s="285">
        <f t="shared" ref="C32:I32" si="9">SUM(C33:C39)</f>
        <v>1</v>
      </c>
      <c r="D32" s="285">
        <f t="shared" si="9"/>
        <v>1</v>
      </c>
      <c r="E32" s="285">
        <f t="shared" si="9"/>
        <v>0.99999999999999978</v>
      </c>
      <c r="F32" s="285">
        <f t="shared" si="9"/>
        <v>1</v>
      </c>
      <c r="G32" s="285">
        <f t="shared" si="9"/>
        <v>1</v>
      </c>
      <c r="H32" s="285">
        <f t="shared" si="9"/>
        <v>1</v>
      </c>
      <c r="I32" s="286">
        <f t="shared" si="9"/>
        <v>1.0000000000000002</v>
      </c>
      <c r="J32" s="291"/>
      <c r="K32" s="291"/>
      <c r="L32" s="291"/>
      <c r="M32" s="291"/>
      <c r="N32" s="291"/>
      <c r="O32" s="291"/>
      <c r="P32" s="291"/>
      <c r="Q32" s="291"/>
      <c r="R32" s="291"/>
      <c r="S32" s="291"/>
    </row>
    <row r="33" spans="1:19">
      <c r="A33" s="281" t="s">
        <v>165</v>
      </c>
      <c r="B33" s="250">
        <f>B20/B$31</f>
        <v>1.6313213703099511E-3</v>
      </c>
      <c r="C33" s="250">
        <f t="shared" ref="C33:I33" si="10">C20/C$31</f>
        <v>9.9009900990099011E-3</v>
      </c>
      <c r="D33" s="250">
        <f t="shared" si="10"/>
        <v>0</v>
      </c>
      <c r="E33" s="250">
        <f t="shared" si="10"/>
        <v>0</v>
      </c>
      <c r="F33" s="250">
        <f t="shared" si="10"/>
        <v>0</v>
      </c>
      <c r="G33" s="250">
        <f t="shared" si="10"/>
        <v>0</v>
      </c>
      <c r="H33" s="250">
        <f t="shared" si="10"/>
        <v>0</v>
      </c>
      <c r="I33" s="251">
        <f t="shared" si="10"/>
        <v>0</v>
      </c>
      <c r="J33" s="291"/>
      <c r="K33" s="291"/>
      <c r="L33" s="291"/>
      <c r="M33" s="291"/>
      <c r="N33" s="291"/>
      <c r="O33" s="291"/>
      <c r="P33" s="291"/>
      <c r="Q33" s="291"/>
      <c r="R33" s="291"/>
      <c r="S33" s="291"/>
    </row>
    <row r="34" spans="1:19">
      <c r="A34" s="281" t="s">
        <v>166</v>
      </c>
      <c r="B34" s="250">
        <f t="shared" ref="B34:I34" si="11">B21/B$31</f>
        <v>0.11256117455138662</v>
      </c>
      <c r="C34" s="250">
        <f t="shared" si="11"/>
        <v>9.9009900990099015E-2</v>
      </c>
      <c r="D34" s="250">
        <f t="shared" si="11"/>
        <v>8.3333333333333329E-2</v>
      </c>
      <c r="E34" s="287">
        <f t="shared" si="11"/>
        <v>0.14814814814814814</v>
      </c>
      <c r="F34" s="287">
        <f t="shared" si="11"/>
        <v>0.16049382716049382</v>
      </c>
      <c r="G34" s="250">
        <f t="shared" si="11"/>
        <v>0.10429447852760736</v>
      </c>
      <c r="H34" s="250">
        <f t="shared" si="11"/>
        <v>0.125</v>
      </c>
      <c r="I34" s="251">
        <f t="shared" si="11"/>
        <v>0.10743801652892562</v>
      </c>
      <c r="J34" s="291"/>
      <c r="K34" s="291"/>
      <c r="L34" s="291"/>
      <c r="M34" s="291"/>
      <c r="N34" s="291"/>
      <c r="O34" s="291"/>
      <c r="P34" s="291"/>
      <c r="Q34" s="291"/>
      <c r="R34" s="291"/>
      <c r="S34" s="291"/>
    </row>
    <row r="35" spans="1:19">
      <c r="A35" s="281" t="s">
        <v>167</v>
      </c>
      <c r="B35" s="250">
        <f t="shared" ref="B35:I35" si="12">B22/B$31</f>
        <v>4.8939641109298535E-2</v>
      </c>
      <c r="C35" s="250">
        <f t="shared" si="12"/>
        <v>1.9801980198019802E-2</v>
      </c>
      <c r="D35" s="250">
        <f t="shared" si="12"/>
        <v>0</v>
      </c>
      <c r="E35" s="250">
        <f t="shared" si="12"/>
        <v>0.1111111111111111</v>
      </c>
      <c r="F35" s="250">
        <f t="shared" si="12"/>
        <v>9.8765432098765427E-2</v>
      </c>
      <c r="G35" s="250">
        <f t="shared" si="12"/>
        <v>4.9079754601226995E-2</v>
      </c>
      <c r="H35" s="250">
        <f t="shared" si="12"/>
        <v>0</v>
      </c>
      <c r="I35" s="251">
        <f t="shared" si="12"/>
        <v>7.43801652892562E-2</v>
      </c>
      <c r="J35" s="291"/>
      <c r="K35" s="291"/>
      <c r="L35" s="291"/>
      <c r="M35" s="291"/>
      <c r="N35" s="291"/>
      <c r="O35" s="291"/>
      <c r="P35" s="291"/>
      <c r="Q35" s="291"/>
      <c r="R35" s="291"/>
      <c r="S35" s="291"/>
    </row>
    <row r="36" spans="1:19">
      <c r="A36" s="281" t="s">
        <v>168</v>
      </c>
      <c r="B36" s="250">
        <f t="shared" ref="B36:I36" si="13">B23/B$31</f>
        <v>0.79445350734094622</v>
      </c>
      <c r="C36" s="250">
        <f t="shared" si="13"/>
        <v>0.80198019801980203</v>
      </c>
      <c r="D36" s="250">
        <f t="shared" si="13"/>
        <v>0.875</v>
      </c>
      <c r="E36" s="250">
        <f t="shared" si="13"/>
        <v>0.62962962962962965</v>
      </c>
      <c r="F36" s="250">
        <f t="shared" si="13"/>
        <v>0.72839506172839508</v>
      </c>
      <c r="G36" s="250">
        <f t="shared" si="13"/>
        <v>0.80981595092024539</v>
      </c>
      <c r="H36" s="250">
        <f t="shared" si="13"/>
        <v>0.83333333333333337</v>
      </c>
      <c r="I36" s="251">
        <f t="shared" si="13"/>
        <v>0.78512396694214881</v>
      </c>
      <c r="J36" s="291"/>
      <c r="K36" s="291"/>
      <c r="L36" s="291"/>
      <c r="M36" s="291"/>
      <c r="N36" s="291"/>
      <c r="O36" s="291"/>
      <c r="P36" s="291"/>
      <c r="Q36" s="291"/>
      <c r="R36" s="291"/>
      <c r="S36" s="291"/>
    </row>
    <row r="37" spans="1:19">
      <c r="A37" s="281" t="s">
        <v>169</v>
      </c>
      <c r="B37" s="250">
        <f t="shared" ref="B37:I37" si="14">B24/B$31</f>
        <v>3.2626427406199023E-3</v>
      </c>
      <c r="C37" s="250">
        <f t="shared" si="14"/>
        <v>0</v>
      </c>
      <c r="D37" s="250">
        <f t="shared" si="14"/>
        <v>0</v>
      </c>
      <c r="E37" s="250">
        <f t="shared" si="14"/>
        <v>3.7037037037037035E-2</v>
      </c>
      <c r="F37" s="250">
        <f t="shared" si="14"/>
        <v>1.2345679012345678E-2</v>
      </c>
      <c r="G37" s="250">
        <f t="shared" si="14"/>
        <v>0</v>
      </c>
      <c r="H37" s="250">
        <f t="shared" si="14"/>
        <v>0</v>
      </c>
      <c r="I37" s="251">
        <f t="shared" si="14"/>
        <v>0</v>
      </c>
      <c r="J37" s="291"/>
      <c r="K37" s="291"/>
      <c r="L37" s="291"/>
      <c r="M37" s="291"/>
      <c r="N37" s="291"/>
      <c r="O37" s="291"/>
      <c r="P37" s="291"/>
      <c r="Q37" s="291"/>
      <c r="R37" s="291"/>
      <c r="S37" s="291"/>
    </row>
    <row r="38" spans="1:19">
      <c r="A38" s="281" t="s">
        <v>170</v>
      </c>
      <c r="B38" s="250">
        <f t="shared" ref="B38:I38" si="15">B25/B$31</f>
        <v>3.4257748776508973E-2</v>
      </c>
      <c r="C38" s="250">
        <f t="shared" si="15"/>
        <v>6.9306930693069313E-2</v>
      </c>
      <c r="D38" s="250">
        <f t="shared" si="15"/>
        <v>4.1666666666666664E-2</v>
      </c>
      <c r="E38" s="250">
        <f t="shared" si="15"/>
        <v>3.7037037037037035E-2</v>
      </c>
      <c r="F38" s="250">
        <f t="shared" si="15"/>
        <v>0</v>
      </c>
      <c r="G38" s="250">
        <f t="shared" si="15"/>
        <v>3.0674846625766871E-2</v>
      </c>
      <c r="H38" s="250">
        <f t="shared" si="15"/>
        <v>4.1666666666666664E-2</v>
      </c>
      <c r="I38" s="251">
        <f t="shared" si="15"/>
        <v>2.4793388429752067E-2</v>
      </c>
      <c r="J38" s="291"/>
      <c r="K38" s="291"/>
      <c r="L38" s="291"/>
      <c r="M38" s="291"/>
      <c r="N38" s="291"/>
      <c r="O38" s="291"/>
      <c r="P38" s="291"/>
      <c r="Q38" s="291"/>
      <c r="R38" s="291"/>
      <c r="S38" s="291"/>
    </row>
    <row r="39" spans="1:19" ht="15.75" thickBot="1">
      <c r="A39" s="282" t="s">
        <v>171</v>
      </c>
      <c r="B39" s="252">
        <f t="shared" ref="B39:I39" si="16">B26/B$31</f>
        <v>4.8939641109298528E-3</v>
      </c>
      <c r="C39" s="252">
        <f t="shared" si="16"/>
        <v>0</v>
      </c>
      <c r="D39" s="252">
        <f t="shared" si="16"/>
        <v>0</v>
      </c>
      <c r="E39" s="252">
        <f t="shared" si="16"/>
        <v>3.7037037037037035E-2</v>
      </c>
      <c r="F39" s="252">
        <f t="shared" si="16"/>
        <v>0</v>
      </c>
      <c r="G39" s="252">
        <f t="shared" si="16"/>
        <v>6.1349693251533744E-3</v>
      </c>
      <c r="H39" s="252">
        <f t="shared" si="16"/>
        <v>0</v>
      </c>
      <c r="I39" s="253">
        <f t="shared" si="16"/>
        <v>8.2644628099173556E-3</v>
      </c>
      <c r="J39" s="291"/>
      <c r="K39" s="291"/>
      <c r="L39" s="291"/>
      <c r="M39" s="291"/>
      <c r="N39" s="291"/>
      <c r="O39" s="291"/>
      <c r="P39" s="291"/>
      <c r="Q39" s="291"/>
      <c r="R39" s="291"/>
      <c r="S39" s="291"/>
    </row>
    <row r="40" spans="1:19" ht="15.75" thickTop="1">
      <c r="A40" s="291"/>
      <c r="B40" s="291"/>
      <c r="C40" s="291"/>
      <c r="D40" s="291"/>
      <c r="E40" s="291"/>
      <c r="F40" s="291"/>
      <c r="G40" s="291"/>
      <c r="H40" s="291"/>
      <c r="I40" s="291"/>
      <c r="J40" s="291"/>
      <c r="K40" s="291"/>
      <c r="L40" s="291"/>
      <c r="M40" s="291"/>
      <c r="N40" s="291"/>
      <c r="O40" s="291"/>
      <c r="P40" s="291"/>
      <c r="Q40" s="291"/>
      <c r="R40" s="291"/>
      <c r="S40" s="291"/>
    </row>
    <row r="41" spans="1:19">
      <c r="A41" s="291"/>
      <c r="B41" s="291"/>
      <c r="C41" s="291"/>
      <c r="D41" s="291"/>
      <c r="E41" s="291"/>
      <c r="F41" s="291"/>
      <c r="G41" s="291"/>
      <c r="H41" s="291"/>
      <c r="I41" s="291"/>
      <c r="J41" s="291"/>
      <c r="K41" s="291"/>
      <c r="L41" s="291"/>
      <c r="M41" s="291"/>
      <c r="N41" s="291"/>
      <c r="O41" s="291"/>
      <c r="P41" s="291"/>
      <c r="Q41" s="291"/>
      <c r="R41" s="291"/>
      <c r="S41" s="291"/>
    </row>
    <row r="42" spans="1:19">
      <c r="A42" s="291" t="s">
        <v>351</v>
      </c>
      <c r="B42" s="291" t="s">
        <v>1</v>
      </c>
      <c r="C42" s="291" t="s">
        <v>336</v>
      </c>
      <c r="D42" s="291" t="s">
        <v>337</v>
      </c>
      <c r="E42" s="291" t="s">
        <v>338</v>
      </c>
      <c r="F42" s="291" t="s">
        <v>339</v>
      </c>
      <c r="G42" s="291" t="s">
        <v>340</v>
      </c>
      <c r="H42" s="291" t="s">
        <v>341</v>
      </c>
      <c r="I42" s="291" t="s">
        <v>342</v>
      </c>
      <c r="J42" s="291"/>
      <c r="K42" s="291"/>
      <c r="L42" s="291"/>
      <c r="M42" s="291"/>
      <c r="N42" s="291"/>
      <c r="O42" s="291"/>
      <c r="P42" s="291"/>
      <c r="Q42" s="291"/>
      <c r="R42" s="291"/>
      <c r="S42" s="291"/>
    </row>
    <row r="43" spans="1:19">
      <c r="A43" s="291" t="s">
        <v>165</v>
      </c>
      <c r="B43" s="291">
        <v>3</v>
      </c>
      <c r="C43" s="291">
        <v>2</v>
      </c>
      <c r="D43" s="291">
        <v>0</v>
      </c>
      <c r="E43" s="291">
        <v>0</v>
      </c>
      <c r="F43" s="291">
        <v>1</v>
      </c>
      <c r="G43" s="291">
        <v>0</v>
      </c>
      <c r="H43" s="291">
        <v>0</v>
      </c>
      <c r="I43" s="291">
        <v>0</v>
      </c>
      <c r="J43" s="291"/>
      <c r="K43" s="291"/>
      <c r="L43" s="291"/>
      <c r="M43" s="291"/>
      <c r="N43" s="291"/>
      <c r="O43" s="291"/>
      <c r="P43" s="291"/>
      <c r="Q43" s="291"/>
      <c r="R43" s="291"/>
      <c r="S43" s="291"/>
    </row>
    <row r="44" spans="1:19">
      <c r="A44" s="291" t="s">
        <v>166</v>
      </c>
      <c r="B44" s="291">
        <v>376</v>
      </c>
      <c r="C44" s="291">
        <v>53</v>
      </c>
      <c r="D44" s="291">
        <v>48</v>
      </c>
      <c r="E44" s="291">
        <v>12</v>
      </c>
      <c r="F44" s="291">
        <v>48</v>
      </c>
      <c r="G44" s="291">
        <v>108</v>
      </c>
      <c r="H44" s="291">
        <v>31</v>
      </c>
      <c r="I44" s="291">
        <v>76</v>
      </c>
      <c r="J44" s="291"/>
      <c r="K44" s="291"/>
      <c r="L44" s="291"/>
      <c r="M44" s="291"/>
      <c r="N44" s="291"/>
      <c r="O44" s="291"/>
      <c r="P44" s="291"/>
      <c r="Q44" s="291"/>
      <c r="R44" s="291"/>
      <c r="S44" s="291"/>
    </row>
    <row r="45" spans="1:19">
      <c r="A45" s="291" t="s">
        <v>168</v>
      </c>
      <c r="B45" s="291">
        <v>141</v>
      </c>
      <c r="C45" s="291">
        <v>23</v>
      </c>
      <c r="D45" s="291">
        <v>19</v>
      </c>
      <c r="E45" s="291">
        <v>7</v>
      </c>
      <c r="F45" s="291">
        <v>15</v>
      </c>
      <c r="G45" s="291">
        <v>35</v>
      </c>
      <c r="H45" s="291">
        <v>13</v>
      </c>
      <c r="I45" s="291">
        <v>29</v>
      </c>
      <c r="J45" s="291"/>
      <c r="K45" s="291"/>
      <c r="L45" s="291"/>
      <c r="M45" s="291"/>
      <c r="N45" s="291"/>
      <c r="O45" s="291"/>
      <c r="P45" s="291"/>
      <c r="Q45" s="291"/>
      <c r="R45" s="291"/>
      <c r="S45" s="291"/>
    </row>
    <row r="46" spans="1:19">
      <c r="A46" s="291" t="s">
        <v>169</v>
      </c>
      <c r="B46" s="291">
        <v>10</v>
      </c>
      <c r="C46" s="291">
        <v>6</v>
      </c>
      <c r="D46" s="291">
        <v>0</v>
      </c>
      <c r="E46" s="291">
        <v>1</v>
      </c>
      <c r="F46" s="291">
        <v>2</v>
      </c>
      <c r="G46" s="291">
        <v>1</v>
      </c>
      <c r="H46" s="291">
        <v>0</v>
      </c>
      <c r="I46" s="291">
        <v>0</v>
      </c>
      <c r="J46" s="291"/>
      <c r="K46" s="291"/>
      <c r="L46" s="291"/>
      <c r="M46" s="291"/>
      <c r="N46" s="291"/>
      <c r="O46" s="291"/>
      <c r="P46" s="291"/>
      <c r="Q46" s="291"/>
      <c r="R46" s="291"/>
      <c r="S46" s="291"/>
    </row>
    <row r="47" spans="1:19">
      <c r="A47" s="291" t="s">
        <v>170</v>
      </c>
      <c r="B47" s="291">
        <v>22</v>
      </c>
      <c r="C47" s="291">
        <v>9</v>
      </c>
      <c r="D47" s="291">
        <v>2</v>
      </c>
      <c r="E47" s="291">
        <v>1</v>
      </c>
      <c r="F47" s="291">
        <v>1</v>
      </c>
      <c r="G47" s="291">
        <v>6</v>
      </c>
      <c r="H47" s="291">
        <v>1</v>
      </c>
      <c r="I47" s="291">
        <v>2</v>
      </c>
      <c r="J47" s="291"/>
      <c r="K47" s="291"/>
      <c r="L47" s="291"/>
      <c r="M47" s="291"/>
      <c r="N47" s="291"/>
      <c r="O47" s="291"/>
      <c r="P47" s="291"/>
      <c r="Q47" s="291"/>
      <c r="R47" s="291"/>
      <c r="S47" s="291"/>
    </row>
    <row r="48" spans="1:19">
      <c r="A48" s="291"/>
      <c r="B48" s="291">
        <f t="shared" ref="B48:I48" si="17">SUM(B43:B47)</f>
        <v>552</v>
      </c>
      <c r="C48" s="291">
        <f t="shared" si="17"/>
        <v>93</v>
      </c>
      <c r="D48" s="291">
        <f t="shared" si="17"/>
        <v>69</v>
      </c>
      <c r="E48" s="291">
        <f t="shared" si="17"/>
        <v>21</v>
      </c>
      <c r="F48" s="291">
        <f t="shared" si="17"/>
        <v>67</v>
      </c>
      <c r="G48" s="291">
        <f t="shared" si="17"/>
        <v>150</v>
      </c>
      <c r="H48" s="291">
        <f t="shared" si="17"/>
        <v>45</v>
      </c>
      <c r="I48" s="291">
        <f t="shared" si="17"/>
        <v>107</v>
      </c>
      <c r="J48" s="291"/>
      <c r="K48" s="291"/>
      <c r="L48" s="291"/>
      <c r="M48" s="291"/>
      <c r="N48" s="291"/>
      <c r="O48" s="291"/>
      <c r="P48" s="291"/>
      <c r="Q48" s="291"/>
      <c r="R48" s="291"/>
      <c r="S48" s="291"/>
    </row>
    <row r="49" spans="1:19" s="129" customFormat="1">
      <c r="A49" s="291"/>
      <c r="B49" s="291"/>
      <c r="C49" s="291"/>
      <c r="D49" s="291"/>
      <c r="E49" s="291"/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S49" s="291"/>
    </row>
    <row r="50" spans="1:19" ht="15.75" thickBot="1">
      <c r="A50" s="291"/>
      <c r="B50" s="291"/>
      <c r="C50" s="291"/>
      <c r="D50" s="291"/>
      <c r="E50" s="291"/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S50" s="291"/>
    </row>
    <row r="51" spans="1:19" ht="15.75" thickTop="1">
      <c r="A51" s="277" t="s">
        <v>351</v>
      </c>
      <c r="B51" s="278" t="s">
        <v>1</v>
      </c>
      <c r="C51" s="278" t="s">
        <v>336</v>
      </c>
      <c r="D51" s="278" t="s">
        <v>337</v>
      </c>
      <c r="E51" s="278" t="s">
        <v>338</v>
      </c>
      <c r="F51" s="278" t="s">
        <v>339</v>
      </c>
      <c r="G51" s="278" t="s">
        <v>340</v>
      </c>
      <c r="H51" s="278" t="s">
        <v>341</v>
      </c>
      <c r="I51" s="279" t="s">
        <v>342</v>
      </c>
      <c r="J51" s="291"/>
      <c r="K51" s="291"/>
      <c r="L51" s="291"/>
      <c r="M51" s="291"/>
      <c r="N51" s="291"/>
      <c r="O51" s="291"/>
      <c r="P51" s="291"/>
      <c r="Q51" s="291"/>
      <c r="R51" s="291"/>
      <c r="S51" s="291"/>
    </row>
    <row r="52" spans="1:19" s="129" customFormat="1">
      <c r="A52" s="280" t="s">
        <v>28</v>
      </c>
      <c r="B52" s="283">
        <f>B48</f>
        <v>552</v>
      </c>
      <c r="C52" s="283">
        <f t="shared" ref="C52:I52" si="18">C48</f>
        <v>93</v>
      </c>
      <c r="D52" s="283">
        <f t="shared" si="18"/>
        <v>69</v>
      </c>
      <c r="E52" s="283">
        <f t="shared" si="18"/>
        <v>21</v>
      </c>
      <c r="F52" s="283">
        <f t="shared" si="18"/>
        <v>67</v>
      </c>
      <c r="G52" s="283">
        <f t="shared" si="18"/>
        <v>150</v>
      </c>
      <c r="H52" s="283">
        <f t="shared" si="18"/>
        <v>45</v>
      </c>
      <c r="I52" s="284">
        <f t="shared" si="18"/>
        <v>107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</row>
    <row r="53" spans="1:19" s="129" customFormat="1">
      <c r="A53" s="281" t="s">
        <v>350</v>
      </c>
      <c r="B53" s="285">
        <f t="shared" ref="B53:I53" si="19">SUM(B54:B58)</f>
        <v>1</v>
      </c>
      <c r="C53" s="285">
        <f t="shared" si="19"/>
        <v>1</v>
      </c>
      <c r="D53" s="285">
        <f t="shared" si="19"/>
        <v>1</v>
      </c>
      <c r="E53" s="285">
        <f t="shared" si="19"/>
        <v>1</v>
      </c>
      <c r="F53" s="285">
        <f t="shared" si="19"/>
        <v>1</v>
      </c>
      <c r="G53" s="285">
        <f t="shared" si="19"/>
        <v>1</v>
      </c>
      <c r="H53" s="285">
        <f t="shared" si="19"/>
        <v>1</v>
      </c>
      <c r="I53" s="286">
        <f t="shared" si="19"/>
        <v>1</v>
      </c>
      <c r="J53" s="291"/>
      <c r="K53" s="291"/>
      <c r="L53" s="291"/>
      <c r="M53" s="291"/>
      <c r="N53" s="291"/>
      <c r="O53" s="291"/>
      <c r="P53" s="291"/>
      <c r="Q53" s="291"/>
      <c r="R53" s="291"/>
      <c r="S53" s="291"/>
    </row>
    <row r="54" spans="1:19">
      <c r="A54" s="281" t="s">
        <v>165</v>
      </c>
      <c r="B54" s="250">
        <f>B43/B$48</f>
        <v>5.434782608695652E-3</v>
      </c>
      <c r="C54" s="250">
        <f t="shared" ref="C54:I54" si="20">C43/C$48</f>
        <v>2.1505376344086023E-2</v>
      </c>
      <c r="D54" s="250">
        <f t="shared" si="20"/>
        <v>0</v>
      </c>
      <c r="E54" s="250">
        <f t="shared" si="20"/>
        <v>0</v>
      </c>
      <c r="F54" s="250">
        <f t="shared" si="20"/>
        <v>1.4925373134328358E-2</v>
      </c>
      <c r="G54" s="250">
        <f t="shared" si="20"/>
        <v>0</v>
      </c>
      <c r="H54" s="250">
        <f t="shared" si="20"/>
        <v>0</v>
      </c>
      <c r="I54" s="251">
        <f t="shared" si="20"/>
        <v>0</v>
      </c>
      <c r="J54" s="291"/>
      <c r="K54" s="291"/>
      <c r="L54" s="291"/>
      <c r="M54" s="291"/>
      <c r="N54" s="291"/>
      <c r="O54" s="291"/>
      <c r="P54" s="291"/>
      <c r="Q54" s="291"/>
      <c r="R54" s="291"/>
      <c r="S54" s="291"/>
    </row>
    <row r="55" spans="1:19">
      <c r="A55" s="281" t="s">
        <v>166</v>
      </c>
      <c r="B55" s="250">
        <f t="shared" ref="B55:I58" si="21">B44/B$48</f>
        <v>0.6811594202898551</v>
      </c>
      <c r="C55" s="250">
        <f t="shared" si="21"/>
        <v>0.56989247311827962</v>
      </c>
      <c r="D55" s="250">
        <f t="shared" si="21"/>
        <v>0.69565217391304346</v>
      </c>
      <c r="E55" s="250">
        <f t="shared" si="21"/>
        <v>0.5714285714285714</v>
      </c>
      <c r="F55" s="250">
        <f t="shared" si="21"/>
        <v>0.71641791044776115</v>
      </c>
      <c r="G55" s="250">
        <f t="shared" si="21"/>
        <v>0.72</v>
      </c>
      <c r="H55" s="250">
        <f t="shared" si="21"/>
        <v>0.68888888888888888</v>
      </c>
      <c r="I55" s="251">
        <f t="shared" si="21"/>
        <v>0.71028037383177567</v>
      </c>
      <c r="J55" s="291"/>
      <c r="K55" s="291"/>
      <c r="L55" s="291"/>
      <c r="M55" s="291"/>
      <c r="N55" s="291"/>
      <c r="O55" s="291"/>
      <c r="P55" s="291"/>
      <c r="Q55" s="291"/>
      <c r="R55" s="291"/>
      <c r="S55" s="291"/>
    </row>
    <row r="56" spans="1:19">
      <c r="A56" s="281" t="s">
        <v>168</v>
      </c>
      <c r="B56" s="250">
        <f t="shared" si="21"/>
        <v>0.25543478260869568</v>
      </c>
      <c r="C56" s="250">
        <f t="shared" si="21"/>
        <v>0.24731182795698925</v>
      </c>
      <c r="D56" s="250">
        <f t="shared" si="21"/>
        <v>0.27536231884057971</v>
      </c>
      <c r="E56" s="250">
        <f t="shared" si="21"/>
        <v>0.33333333333333331</v>
      </c>
      <c r="F56" s="250">
        <f t="shared" si="21"/>
        <v>0.22388059701492538</v>
      </c>
      <c r="G56" s="250">
        <f t="shared" si="21"/>
        <v>0.23333333333333334</v>
      </c>
      <c r="H56" s="250">
        <f t="shared" si="21"/>
        <v>0.28888888888888886</v>
      </c>
      <c r="I56" s="251">
        <f t="shared" si="21"/>
        <v>0.27102803738317754</v>
      </c>
      <c r="J56" s="291"/>
      <c r="K56" s="291"/>
      <c r="L56" s="291"/>
      <c r="M56" s="291"/>
      <c r="N56" s="291"/>
      <c r="O56" s="291"/>
      <c r="P56" s="291"/>
      <c r="Q56" s="291"/>
      <c r="R56" s="291"/>
      <c r="S56" s="291"/>
    </row>
    <row r="57" spans="1:19">
      <c r="A57" s="281" t="s">
        <v>169</v>
      </c>
      <c r="B57" s="250">
        <f t="shared" si="21"/>
        <v>1.8115942028985508E-2</v>
      </c>
      <c r="C57" s="287">
        <f t="shared" si="21"/>
        <v>6.4516129032258063E-2</v>
      </c>
      <c r="D57" s="250">
        <f t="shared" si="21"/>
        <v>0</v>
      </c>
      <c r="E57" s="287">
        <f t="shared" si="21"/>
        <v>4.7619047619047616E-2</v>
      </c>
      <c r="F57" s="250">
        <f t="shared" si="21"/>
        <v>2.9850746268656716E-2</v>
      </c>
      <c r="G57" s="250">
        <f t="shared" si="21"/>
        <v>6.6666666666666671E-3</v>
      </c>
      <c r="H57" s="250">
        <f t="shared" si="21"/>
        <v>0</v>
      </c>
      <c r="I57" s="251">
        <f t="shared" si="21"/>
        <v>0</v>
      </c>
      <c r="J57" s="291"/>
      <c r="K57" s="291"/>
      <c r="L57" s="291"/>
      <c r="M57" s="291"/>
      <c r="N57" s="291"/>
      <c r="O57" s="291"/>
      <c r="P57" s="291"/>
      <c r="Q57" s="291"/>
      <c r="R57" s="291"/>
      <c r="S57" s="291"/>
    </row>
    <row r="58" spans="1:19" ht="15.75" thickBot="1">
      <c r="A58" s="282" t="s">
        <v>170</v>
      </c>
      <c r="B58" s="252">
        <f t="shared" si="21"/>
        <v>3.9855072463768113E-2</v>
      </c>
      <c r="C58" s="252">
        <f t="shared" si="21"/>
        <v>9.6774193548387094E-2</v>
      </c>
      <c r="D58" s="252">
        <f t="shared" si="21"/>
        <v>2.8985507246376812E-2</v>
      </c>
      <c r="E58" s="252">
        <f t="shared" si="21"/>
        <v>4.7619047619047616E-2</v>
      </c>
      <c r="F58" s="252">
        <f t="shared" si="21"/>
        <v>1.4925373134328358E-2</v>
      </c>
      <c r="G58" s="252">
        <f t="shared" si="21"/>
        <v>0.04</v>
      </c>
      <c r="H58" s="252">
        <f t="shared" si="21"/>
        <v>2.2222222222222223E-2</v>
      </c>
      <c r="I58" s="253">
        <f t="shared" si="21"/>
        <v>1.8691588785046728E-2</v>
      </c>
      <c r="J58" s="291"/>
      <c r="K58" s="291"/>
      <c r="L58" s="291"/>
      <c r="M58" s="291"/>
      <c r="N58" s="291"/>
      <c r="O58" s="291"/>
      <c r="P58" s="291"/>
      <c r="Q58" s="291"/>
      <c r="R58" s="291"/>
      <c r="S58" s="291"/>
    </row>
    <row r="59" spans="1:19" ht="15.75" thickTop="1">
      <c r="A59" s="291"/>
      <c r="B59" s="291"/>
      <c r="C59" s="291"/>
      <c r="D59" s="291"/>
      <c r="E59" s="291"/>
      <c r="F59" s="291"/>
      <c r="G59" s="291"/>
      <c r="H59" s="291"/>
      <c r="I59" s="291"/>
      <c r="J59" s="291"/>
      <c r="K59" s="291"/>
      <c r="L59" s="291"/>
      <c r="M59" s="291"/>
      <c r="N59" s="291"/>
      <c r="O59" s="291"/>
      <c r="P59" s="291"/>
      <c r="Q59" s="291"/>
      <c r="R59" s="291"/>
      <c r="S59" s="291"/>
    </row>
    <row r="60" spans="1:19">
      <c r="A60" s="291"/>
      <c r="B60" s="291"/>
      <c r="C60" s="291"/>
      <c r="D60" s="291"/>
      <c r="E60" s="291"/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S60" s="291"/>
    </row>
    <row r="61" spans="1:19">
      <c r="A61" s="291" t="s">
        <v>59</v>
      </c>
      <c r="B61" s="291" t="s">
        <v>1</v>
      </c>
      <c r="C61" s="291" t="s">
        <v>336</v>
      </c>
      <c r="D61" s="291" t="s">
        <v>337</v>
      </c>
      <c r="E61" s="291" t="s">
        <v>338</v>
      </c>
      <c r="F61" s="291" t="s">
        <v>339</v>
      </c>
      <c r="G61" s="291" t="s">
        <v>340</v>
      </c>
      <c r="H61" s="291" t="s">
        <v>341</v>
      </c>
      <c r="I61" s="291" t="s">
        <v>342</v>
      </c>
      <c r="J61" s="291"/>
      <c r="K61" s="291"/>
      <c r="L61" s="291"/>
      <c r="M61" s="291"/>
      <c r="N61" s="291"/>
      <c r="O61" s="291"/>
      <c r="P61" s="291"/>
      <c r="Q61" s="291"/>
      <c r="R61" s="291"/>
      <c r="S61" s="291"/>
    </row>
    <row r="62" spans="1:19">
      <c r="A62" s="291" t="s">
        <v>154</v>
      </c>
      <c r="B62" s="291">
        <v>501</v>
      </c>
      <c r="C62" s="291">
        <v>85</v>
      </c>
      <c r="D62" s="291">
        <v>62</v>
      </c>
      <c r="E62" s="291">
        <v>15</v>
      </c>
      <c r="F62" s="291">
        <v>52</v>
      </c>
      <c r="G62" s="291">
        <v>140</v>
      </c>
      <c r="H62" s="291">
        <v>44</v>
      </c>
      <c r="I62" s="291">
        <v>103</v>
      </c>
      <c r="J62" s="291"/>
      <c r="K62" s="291"/>
      <c r="L62" s="291"/>
      <c r="M62" s="291"/>
      <c r="N62" s="291"/>
      <c r="O62" s="291"/>
      <c r="P62" s="291"/>
      <c r="Q62" s="291"/>
      <c r="R62" s="291"/>
      <c r="S62" s="291"/>
    </row>
    <row r="63" spans="1:19">
      <c r="A63" s="291" t="s">
        <v>62</v>
      </c>
      <c r="B63" s="291">
        <v>101</v>
      </c>
      <c r="C63" s="291">
        <v>14</v>
      </c>
      <c r="D63" s="291">
        <v>8</v>
      </c>
      <c r="E63" s="291">
        <v>12</v>
      </c>
      <c r="F63" s="291">
        <v>26</v>
      </c>
      <c r="G63" s="291">
        <v>21</v>
      </c>
      <c r="H63" s="291">
        <v>4</v>
      </c>
      <c r="I63" s="291">
        <v>16</v>
      </c>
      <c r="J63" s="291"/>
      <c r="K63" s="291"/>
      <c r="L63" s="291"/>
      <c r="M63" s="291"/>
      <c r="N63" s="291"/>
      <c r="O63" s="291"/>
      <c r="P63" s="291"/>
      <c r="Q63" s="291"/>
      <c r="R63" s="291"/>
      <c r="S63" s="291"/>
    </row>
    <row r="64" spans="1:19">
      <c r="A64" s="291" t="s">
        <v>155</v>
      </c>
      <c r="B64" s="291">
        <v>11</v>
      </c>
      <c r="C64" s="291">
        <v>2</v>
      </c>
      <c r="D64" s="291">
        <v>2</v>
      </c>
      <c r="E64" s="291">
        <v>0</v>
      </c>
      <c r="F64" s="291">
        <v>3</v>
      </c>
      <c r="G64" s="291">
        <v>2</v>
      </c>
      <c r="H64" s="291">
        <v>0</v>
      </c>
      <c r="I64" s="291">
        <v>2</v>
      </c>
      <c r="J64" s="291"/>
      <c r="K64" s="291"/>
      <c r="L64" s="291"/>
      <c r="M64" s="291"/>
      <c r="N64" s="291"/>
      <c r="O64" s="291"/>
      <c r="P64" s="291"/>
      <c r="Q64" s="291"/>
      <c r="R64" s="291"/>
      <c r="S64" s="291"/>
    </row>
    <row r="65" spans="1:19">
      <c r="A65" s="291"/>
      <c r="B65" s="291">
        <f>SUM(B62:B64)</f>
        <v>613</v>
      </c>
      <c r="C65" s="291">
        <f t="shared" ref="C65:I65" si="22">SUM(C62:C64)</f>
        <v>101</v>
      </c>
      <c r="D65" s="291">
        <f t="shared" si="22"/>
        <v>72</v>
      </c>
      <c r="E65" s="291">
        <f t="shared" si="22"/>
        <v>27</v>
      </c>
      <c r="F65" s="291">
        <f t="shared" si="22"/>
        <v>81</v>
      </c>
      <c r="G65" s="291">
        <f t="shared" si="22"/>
        <v>163</v>
      </c>
      <c r="H65" s="291">
        <f t="shared" si="22"/>
        <v>48</v>
      </c>
      <c r="I65" s="291">
        <f t="shared" si="22"/>
        <v>121</v>
      </c>
      <c r="J65" s="291"/>
      <c r="K65" s="291"/>
      <c r="L65" s="291"/>
      <c r="M65" s="291"/>
      <c r="N65" s="291"/>
      <c r="O65" s="291"/>
      <c r="P65" s="291"/>
      <c r="Q65" s="291"/>
      <c r="R65" s="291"/>
      <c r="S65" s="291"/>
    </row>
    <row r="66" spans="1:19">
      <c r="A66" s="291"/>
      <c r="B66" s="291"/>
      <c r="C66" s="291"/>
      <c r="D66" s="291"/>
      <c r="E66" s="291"/>
      <c r="F66" s="291"/>
      <c r="G66" s="291"/>
      <c r="H66" s="291"/>
      <c r="I66" s="291"/>
      <c r="J66" s="291"/>
      <c r="K66" s="291"/>
      <c r="L66" s="291"/>
      <c r="M66" s="291"/>
      <c r="N66" s="291"/>
      <c r="O66" s="291"/>
      <c r="P66" s="291"/>
      <c r="Q66" s="291"/>
      <c r="R66" s="291"/>
      <c r="S66" s="291"/>
    </row>
    <row r="67" spans="1:19" ht="15.75" thickBot="1">
      <c r="A67" s="291"/>
      <c r="B67" s="291"/>
      <c r="C67" s="291"/>
      <c r="D67" s="291"/>
      <c r="E67" s="291"/>
      <c r="F67" s="291"/>
      <c r="G67" s="291"/>
      <c r="H67" s="291"/>
      <c r="I67" s="291"/>
      <c r="J67" s="291"/>
      <c r="K67" s="291"/>
      <c r="L67" s="291"/>
      <c r="M67" s="291"/>
      <c r="N67" s="291"/>
      <c r="O67" s="291"/>
      <c r="P67" s="291"/>
      <c r="Q67" s="291"/>
      <c r="R67" s="291"/>
      <c r="S67" s="291"/>
    </row>
    <row r="68" spans="1:19" ht="15.75" thickTop="1">
      <c r="A68" s="277" t="s">
        <v>59</v>
      </c>
      <c r="B68" s="278" t="s">
        <v>1</v>
      </c>
      <c r="C68" s="278" t="s">
        <v>336</v>
      </c>
      <c r="D68" s="278" t="s">
        <v>337</v>
      </c>
      <c r="E68" s="278" t="s">
        <v>338</v>
      </c>
      <c r="F68" s="278" t="s">
        <v>339</v>
      </c>
      <c r="G68" s="278" t="s">
        <v>340</v>
      </c>
      <c r="H68" s="278" t="s">
        <v>341</v>
      </c>
      <c r="I68" s="279" t="s">
        <v>342</v>
      </c>
      <c r="J68" s="291"/>
      <c r="K68" s="291"/>
      <c r="L68" s="291"/>
      <c r="M68" s="291"/>
      <c r="N68" s="291"/>
      <c r="O68" s="291"/>
      <c r="P68" s="291"/>
      <c r="Q68" s="291"/>
      <c r="R68" s="291"/>
      <c r="S68" s="291"/>
    </row>
    <row r="69" spans="1:19" s="129" customFormat="1">
      <c r="A69" s="280" t="s">
        <v>28</v>
      </c>
      <c r="B69" s="283">
        <f>B65</f>
        <v>613</v>
      </c>
      <c r="C69" s="283">
        <f t="shared" ref="C69:I69" si="23">C65</f>
        <v>101</v>
      </c>
      <c r="D69" s="283">
        <f t="shared" si="23"/>
        <v>72</v>
      </c>
      <c r="E69" s="283">
        <f t="shared" si="23"/>
        <v>27</v>
      </c>
      <c r="F69" s="283">
        <f t="shared" si="23"/>
        <v>81</v>
      </c>
      <c r="G69" s="283">
        <f t="shared" si="23"/>
        <v>163</v>
      </c>
      <c r="H69" s="283">
        <f t="shared" si="23"/>
        <v>48</v>
      </c>
      <c r="I69" s="284">
        <f t="shared" si="23"/>
        <v>121</v>
      </c>
      <c r="J69" s="291"/>
      <c r="K69" s="291"/>
      <c r="L69" s="291"/>
      <c r="M69" s="291"/>
      <c r="N69" s="291"/>
      <c r="O69" s="291"/>
      <c r="P69" s="291"/>
      <c r="Q69" s="291"/>
      <c r="R69" s="291"/>
      <c r="S69" s="291"/>
    </row>
    <row r="70" spans="1:19" s="129" customFormat="1">
      <c r="A70" s="281" t="s">
        <v>350</v>
      </c>
      <c r="B70" s="285">
        <f>SUM(B71:B73)</f>
        <v>0.99999999999999989</v>
      </c>
      <c r="C70" s="285">
        <f t="shared" ref="C70:I70" si="24">SUM(C71:C73)</f>
        <v>1</v>
      </c>
      <c r="D70" s="285">
        <f t="shared" si="24"/>
        <v>1</v>
      </c>
      <c r="E70" s="285">
        <f t="shared" si="24"/>
        <v>1</v>
      </c>
      <c r="F70" s="285">
        <f t="shared" si="24"/>
        <v>1</v>
      </c>
      <c r="G70" s="285">
        <f t="shared" si="24"/>
        <v>1</v>
      </c>
      <c r="H70" s="285">
        <f t="shared" si="24"/>
        <v>1</v>
      </c>
      <c r="I70" s="286">
        <f t="shared" si="24"/>
        <v>1</v>
      </c>
      <c r="J70" s="291"/>
      <c r="K70" s="291"/>
      <c r="L70" s="291"/>
      <c r="M70" s="291"/>
      <c r="N70" s="291"/>
      <c r="O70" s="291"/>
      <c r="P70" s="291"/>
      <c r="Q70" s="291"/>
      <c r="R70" s="291"/>
      <c r="S70" s="291"/>
    </row>
    <row r="71" spans="1:19">
      <c r="A71" s="281" t="s">
        <v>154</v>
      </c>
      <c r="B71" s="250">
        <f>B62/B$65</f>
        <v>0.81729200652528544</v>
      </c>
      <c r="C71" s="250">
        <f t="shared" ref="C71:I71" si="25">C62/C$65</f>
        <v>0.84158415841584155</v>
      </c>
      <c r="D71" s="250">
        <f t="shared" si="25"/>
        <v>0.86111111111111116</v>
      </c>
      <c r="E71" s="250">
        <f t="shared" si="25"/>
        <v>0.55555555555555558</v>
      </c>
      <c r="F71" s="250">
        <f t="shared" si="25"/>
        <v>0.64197530864197527</v>
      </c>
      <c r="G71" s="250">
        <f t="shared" si="25"/>
        <v>0.85889570552147243</v>
      </c>
      <c r="H71" s="250">
        <f t="shared" si="25"/>
        <v>0.91666666666666663</v>
      </c>
      <c r="I71" s="251">
        <f t="shared" si="25"/>
        <v>0.85123966942148765</v>
      </c>
      <c r="J71" s="291"/>
      <c r="K71" s="291"/>
      <c r="L71" s="291"/>
      <c r="M71" s="291"/>
      <c r="N71" s="291"/>
      <c r="O71" s="291"/>
      <c r="P71" s="291"/>
      <c r="Q71" s="291"/>
      <c r="R71" s="291"/>
      <c r="S71" s="291"/>
    </row>
    <row r="72" spans="1:19">
      <c r="A72" s="281" t="s">
        <v>62</v>
      </c>
      <c r="B72" s="250">
        <f t="shared" ref="B72:I73" si="26">B63/B$65</f>
        <v>0.16476345840130505</v>
      </c>
      <c r="C72" s="250">
        <f t="shared" si="26"/>
        <v>0.13861386138613863</v>
      </c>
      <c r="D72" s="250">
        <f t="shared" si="26"/>
        <v>0.1111111111111111</v>
      </c>
      <c r="E72" s="290">
        <f t="shared" si="26"/>
        <v>0.44444444444444442</v>
      </c>
      <c r="F72" s="250">
        <f t="shared" si="26"/>
        <v>0.32098765432098764</v>
      </c>
      <c r="G72" s="250">
        <f t="shared" si="26"/>
        <v>0.12883435582822086</v>
      </c>
      <c r="H72" s="250">
        <f t="shared" si="26"/>
        <v>8.3333333333333329E-2</v>
      </c>
      <c r="I72" s="251">
        <f t="shared" si="26"/>
        <v>0.13223140495867769</v>
      </c>
      <c r="J72" s="291"/>
      <c r="K72" s="291"/>
      <c r="L72" s="291"/>
      <c r="M72" s="291"/>
      <c r="N72" s="291"/>
      <c r="O72" s="291"/>
      <c r="P72" s="291"/>
      <c r="Q72" s="291"/>
      <c r="R72" s="291"/>
      <c r="S72" s="291"/>
    </row>
    <row r="73" spans="1:19" ht="15.75" thickBot="1">
      <c r="A73" s="282" t="s">
        <v>155</v>
      </c>
      <c r="B73" s="252">
        <f t="shared" si="26"/>
        <v>1.794453507340946E-2</v>
      </c>
      <c r="C73" s="252">
        <f t="shared" si="26"/>
        <v>1.9801980198019802E-2</v>
      </c>
      <c r="D73" s="252">
        <f t="shared" si="26"/>
        <v>2.7777777777777776E-2</v>
      </c>
      <c r="E73" s="252">
        <f t="shared" si="26"/>
        <v>0</v>
      </c>
      <c r="F73" s="252">
        <f t="shared" si="26"/>
        <v>3.7037037037037035E-2</v>
      </c>
      <c r="G73" s="252">
        <f t="shared" si="26"/>
        <v>1.2269938650306749E-2</v>
      </c>
      <c r="H73" s="252">
        <f t="shared" si="26"/>
        <v>0</v>
      </c>
      <c r="I73" s="253">
        <f t="shared" si="26"/>
        <v>1.6528925619834711E-2</v>
      </c>
      <c r="J73" s="291"/>
      <c r="K73" s="291"/>
      <c r="L73" s="291"/>
      <c r="M73" s="291"/>
      <c r="N73" s="291"/>
      <c r="O73" s="291"/>
      <c r="P73" s="291"/>
      <c r="Q73" s="291"/>
      <c r="R73" s="291"/>
      <c r="S73" s="291"/>
    </row>
    <row r="74" spans="1:19" ht="15.75" thickTop="1">
      <c r="A74" s="291"/>
      <c r="B74" s="291"/>
      <c r="C74" s="291"/>
      <c r="D74" s="291"/>
      <c r="E74" s="291"/>
      <c r="F74" s="291"/>
      <c r="G74" s="291"/>
      <c r="H74" s="291"/>
      <c r="I74" s="291"/>
      <c r="J74" s="291"/>
      <c r="K74" s="291"/>
      <c r="L74" s="291"/>
      <c r="M74" s="291"/>
      <c r="N74" s="291"/>
      <c r="O74" s="291"/>
      <c r="P74" s="291"/>
      <c r="Q74" s="291"/>
      <c r="R74" s="291"/>
      <c r="S74" s="291"/>
    </row>
    <row r="75" spans="1:19">
      <c r="A75" s="291"/>
      <c r="B75" s="291"/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</row>
    <row r="76" spans="1:19">
      <c r="A76" s="291"/>
      <c r="B76" s="291"/>
      <c r="C76" s="291"/>
      <c r="D76" s="291"/>
      <c r="E76" s="291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291"/>
      <c r="S76" s="291"/>
    </row>
    <row r="77" spans="1:19">
      <c r="A77" s="291" t="s">
        <v>215</v>
      </c>
      <c r="B77" s="291" t="s">
        <v>1</v>
      </c>
      <c r="C77" s="291" t="s">
        <v>336</v>
      </c>
      <c r="D77" s="291" t="s">
        <v>337</v>
      </c>
      <c r="E77" s="291" t="s">
        <v>338</v>
      </c>
      <c r="F77" s="291" t="s">
        <v>339</v>
      </c>
      <c r="G77" s="291" t="s">
        <v>340</v>
      </c>
      <c r="H77" s="291" t="s">
        <v>341</v>
      </c>
      <c r="I77" s="291" t="s">
        <v>342</v>
      </c>
      <c r="J77" s="291"/>
      <c r="K77" s="291"/>
      <c r="L77" s="291"/>
      <c r="M77" s="291"/>
      <c r="N77" s="291"/>
      <c r="O77" s="291"/>
      <c r="P77" s="291"/>
      <c r="Q77" s="291"/>
      <c r="R77" s="291"/>
      <c r="S77" s="291"/>
    </row>
    <row r="78" spans="1:19">
      <c r="A78" s="291" t="s">
        <v>216</v>
      </c>
      <c r="B78" s="291">
        <v>13</v>
      </c>
      <c r="C78" s="291">
        <v>2</v>
      </c>
      <c r="D78" s="291">
        <v>1</v>
      </c>
      <c r="E78" s="291">
        <v>1</v>
      </c>
      <c r="F78" s="291">
        <v>6</v>
      </c>
      <c r="G78" s="291">
        <v>1</v>
      </c>
      <c r="H78" s="291">
        <v>1</v>
      </c>
      <c r="I78" s="291">
        <v>1</v>
      </c>
      <c r="J78" s="291"/>
      <c r="K78" s="291"/>
      <c r="L78" s="291"/>
      <c r="M78" s="291"/>
      <c r="N78" s="291"/>
      <c r="O78" s="291"/>
      <c r="P78" s="291"/>
      <c r="Q78" s="291"/>
      <c r="R78" s="291"/>
      <c r="S78" s="291"/>
    </row>
    <row r="79" spans="1:19">
      <c r="A79" s="291" t="s">
        <v>217</v>
      </c>
      <c r="B79" s="291">
        <v>22</v>
      </c>
      <c r="C79" s="291">
        <v>6</v>
      </c>
      <c r="D79" s="291">
        <v>3</v>
      </c>
      <c r="E79" s="291">
        <v>0</v>
      </c>
      <c r="F79" s="291">
        <v>3</v>
      </c>
      <c r="G79" s="291">
        <v>5</v>
      </c>
      <c r="H79" s="291">
        <v>1</v>
      </c>
      <c r="I79" s="291">
        <v>4</v>
      </c>
      <c r="J79" s="291"/>
      <c r="K79" s="291"/>
      <c r="L79" s="291"/>
      <c r="M79" s="291"/>
      <c r="N79" s="291"/>
      <c r="O79" s="291"/>
      <c r="P79" s="291"/>
      <c r="Q79" s="291"/>
      <c r="R79" s="291"/>
      <c r="S79" s="291"/>
    </row>
    <row r="80" spans="1:19">
      <c r="A80" s="291" t="s">
        <v>218</v>
      </c>
      <c r="B80" s="291">
        <v>67</v>
      </c>
      <c r="C80" s="291">
        <v>12</v>
      </c>
      <c r="D80" s="291">
        <v>10</v>
      </c>
      <c r="E80" s="291">
        <v>3</v>
      </c>
      <c r="F80" s="291">
        <v>9</v>
      </c>
      <c r="G80" s="291">
        <v>15</v>
      </c>
      <c r="H80" s="291">
        <v>4</v>
      </c>
      <c r="I80" s="291">
        <v>14</v>
      </c>
      <c r="J80" s="291"/>
      <c r="K80" s="291"/>
      <c r="L80" s="291"/>
      <c r="M80" s="291"/>
      <c r="N80" s="291"/>
      <c r="O80" s="291"/>
      <c r="P80" s="291"/>
      <c r="Q80" s="291"/>
      <c r="R80" s="291"/>
      <c r="S80" s="291"/>
    </row>
    <row r="81" spans="1:19">
      <c r="A81" s="291" t="s">
        <v>219</v>
      </c>
      <c r="B81" s="291">
        <v>323</v>
      </c>
      <c r="C81" s="291">
        <v>52</v>
      </c>
      <c r="D81" s="291">
        <v>33</v>
      </c>
      <c r="E81" s="291">
        <v>9</v>
      </c>
      <c r="F81" s="291">
        <v>34</v>
      </c>
      <c r="G81" s="291">
        <v>104</v>
      </c>
      <c r="H81" s="291">
        <v>29</v>
      </c>
      <c r="I81" s="291">
        <v>62</v>
      </c>
      <c r="J81" s="291"/>
      <c r="K81" s="291"/>
      <c r="L81" s="291"/>
      <c r="M81" s="291"/>
      <c r="N81" s="291"/>
      <c r="O81" s="291"/>
      <c r="P81" s="291"/>
      <c r="Q81" s="291"/>
      <c r="R81" s="291"/>
      <c r="S81" s="291"/>
    </row>
    <row r="82" spans="1:19">
      <c r="A82" s="291" t="s">
        <v>220</v>
      </c>
      <c r="B82" s="291">
        <v>11</v>
      </c>
      <c r="C82" s="291">
        <v>0</v>
      </c>
      <c r="D82" s="291">
        <v>2</v>
      </c>
      <c r="E82" s="291">
        <v>1</v>
      </c>
      <c r="F82" s="291">
        <v>0</v>
      </c>
      <c r="G82" s="291">
        <v>4</v>
      </c>
      <c r="H82" s="291">
        <v>1</v>
      </c>
      <c r="I82" s="291">
        <v>3</v>
      </c>
      <c r="J82" s="291"/>
      <c r="K82" s="291"/>
      <c r="L82" s="291"/>
      <c r="M82" s="291"/>
      <c r="N82" s="291"/>
      <c r="O82" s="291"/>
      <c r="P82" s="291"/>
      <c r="Q82" s="291"/>
      <c r="R82" s="291"/>
      <c r="S82" s="291"/>
    </row>
    <row r="83" spans="1:19">
      <c r="A83" s="291" t="s">
        <v>221</v>
      </c>
      <c r="B83" s="291">
        <v>31</v>
      </c>
      <c r="C83" s="291">
        <v>8</v>
      </c>
      <c r="D83" s="291">
        <v>2</v>
      </c>
      <c r="E83" s="291">
        <v>1</v>
      </c>
      <c r="F83" s="291">
        <v>3</v>
      </c>
      <c r="G83" s="291">
        <v>5</v>
      </c>
      <c r="H83" s="291">
        <v>1</v>
      </c>
      <c r="I83" s="291">
        <v>11</v>
      </c>
      <c r="J83" s="291"/>
      <c r="K83" s="291"/>
      <c r="L83" s="291"/>
      <c r="M83" s="291"/>
      <c r="N83" s="291"/>
      <c r="O83" s="291"/>
      <c r="P83" s="291"/>
      <c r="Q83" s="291"/>
      <c r="R83" s="291"/>
      <c r="S83" s="291"/>
    </row>
    <row r="84" spans="1:19">
      <c r="A84" s="291" t="s">
        <v>222</v>
      </c>
      <c r="B84" s="291">
        <v>22</v>
      </c>
      <c r="C84" s="291">
        <v>4</v>
      </c>
      <c r="D84" s="291">
        <v>9</v>
      </c>
      <c r="E84" s="291">
        <v>0</v>
      </c>
      <c r="F84" s="291">
        <v>0</v>
      </c>
      <c r="G84" s="291">
        <v>3</v>
      </c>
      <c r="H84" s="291">
        <v>1</v>
      </c>
      <c r="I84" s="291">
        <v>5</v>
      </c>
      <c r="J84" s="291"/>
      <c r="K84" s="291"/>
      <c r="L84" s="291"/>
      <c r="M84" s="291"/>
      <c r="N84" s="291"/>
      <c r="O84" s="291"/>
      <c r="P84" s="291"/>
      <c r="Q84" s="291"/>
      <c r="R84" s="291"/>
      <c r="S84" s="291"/>
    </row>
    <row r="85" spans="1:19">
      <c r="A85" s="291" t="s">
        <v>223</v>
      </c>
      <c r="B85" s="291">
        <v>124</v>
      </c>
      <c r="C85" s="291">
        <v>17</v>
      </c>
      <c r="D85" s="291">
        <v>12</v>
      </c>
      <c r="E85" s="291">
        <v>12</v>
      </c>
      <c r="F85" s="291">
        <v>26</v>
      </c>
      <c r="G85" s="291">
        <v>26</v>
      </c>
      <c r="H85" s="291">
        <v>10</v>
      </c>
      <c r="I85" s="291">
        <v>21</v>
      </c>
      <c r="J85" s="291"/>
      <c r="K85" s="291"/>
      <c r="L85" s="291"/>
      <c r="M85" s="291"/>
      <c r="N85" s="291"/>
      <c r="O85" s="291"/>
      <c r="P85" s="291"/>
      <c r="Q85" s="291"/>
      <c r="R85" s="291"/>
      <c r="S85" s="291"/>
    </row>
    <row r="86" spans="1:19">
      <c r="A86" s="291"/>
      <c r="B86" s="291">
        <f>SUM(B78:B85)</f>
        <v>613</v>
      </c>
      <c r="C86" s="291">
        <f t="shared" ref="C86:I86" si="27">SUM(C78:C85)</f>
        <v>101</v>
      </c>
      <c r="D86" s="291">
        <f t="shared" si="27"/>
        <v>72</v>
      </c>
      <c r="E86" s="291">
        <f t="shared" si="27"/>
        <v>27</v>
      </c>
      <c r="F86" s="291">
        <f t="shared" si="27"/>
        <v>81</v>
      </c>
      <c r="G86" s="291">
        <f t="shared" si="27"/>
        <v>163</v>
      </c>
      <c r="H86" s="291">
        <f t="shared" si="27"/>
        <v>48</v>
      </c>
      <c r="I86" s="291">
        <f t="shared" si="27"/>
        <v>121</v>
      </c>
      <c r="J86" s="291"/>
      <c r="K86" s="291"/>
      <c r="L86" s="291"/>
      <c r="M86" s="291"/>
      <c r="N86" s="291"/>
      <c r="O86" s="291"/>
      <c r="P86" s="291"/>
      <c r="Q86" s="291"/>
      <c r="R86" s="291"/>
      <c r="S86" s="291"/>
    </row>
    <row r="87" spans="1:19">
      <c r="A87" s="291"/>
      <c r="B87" s="291"/>
      <c r="C87" s="291"/>
      <c r="D87" s="291"/>
      <c r="E87" s="291"/>
      <c r="F87" s="291"/>
      <c r="G87" s="291"/>
      <c r="H87" s="291"/>
      <c r="I87" s="291"/>
      <c r="J87" s="291"/>
      <c r="K87" s="291"/>
      <c r="L87" s="291"/>
      <c r="M87" s="291"/>
      <c r="N87" s="291"/>
      <c r="O87" s="291"/>
      <c r="P87" s="291"/>
      <c r="Q87" s="291"/>
      <c r="R87" s="291"/>
      <c r="S87" s="291"/>
    </row>
    <row r="88" spans="1:19" ht="15.75" thickBot="1">
      <c r="A88" s="291"/>
      <c r="B88" s="291"/>
      <c r="C88" s="291"/>
      <c r="D88" s="291"/>
      <c r="E88" s="291"/>
      <c r="F88" s="291"/>
      <c r="G88" s="291"/>
      <c r="H88" s="291"/>
      <c r="I88" s="291"/>
      <c r="J88" s="291"/>
      <c r="K88" s="291"/>
      <c r="L88" s="291"/>
      <c r="M88" s="291"/>
      <c r="N88" s="291"/>
      <c r="O88" s="291"/>
      <c r="P88" s="291"/>
      <c r="Q88" s="291"/>
      <c r="R88" s="291"/>
      <c r="S88" s="291"/>
    </row>
    <row r="89" spans="1:19" ht="15.75" thickTop="1">
      <c r="A89" s="277" t="s">
        <v>215</v>
      </c>
      <c r="B89" s="278" t="s">
        <v>1</v>
      </c>
      <c r="C89" s="278" t="s">
        <v>336</v>
      </c>
      <c r="D89" s="278" t="s">
        <v>337</v>
      </c>
      <c r="E89" s="278" t="s">
        <v>338</v>
      </c>
      <c r="F89" s="278" t="s">
        <v>339</v>
      </c>
      <c r="G89" s="278" t="s">
        <v>340</v>
      </c>
      <c r="H89" s="278" t="s">
        <v>341</v>
      </c>
      <c r="I89" s="279" t="s">
        <v>342</v>
      </c>
      <c r="J89" s="291"/>
      <c r="K89" s="291"/>
      <c r="L89" s="291"/>
      <c r="M89" s="291"/>
      <c r="N89" s="291"/>
      <c r="O89" s="291"/>
      <c r="P89" s="291"/>
      <c r="Q89" s="291"/>
      <c r="R89" s="291"/>
      <c r="S89" s="291"/>
    </row>
    <row r="90" spans="1:19" s="129" customFormat="1">
      <c r="A90" s="280" t="s">
        <v>28</v>
      </c>
      <c r="B90" s="283">
        <f t="shared" ref="B90:I90" si="28">B86</f>
        <v>613</v>
      </c>
      <c r="C90" s="283">
        <f t="shared" si="28"/>
        <v>101</v>
      </c>
      <c r="D90" s="283">
        <f t="shared" si="28"/>
        <v>72</v>
      </c>
      <c r="E90" s="283">
        <f t="shared" si="28"/>
        <v>27</v>
      </c>
      <c r="F90" s="283">
        <f t="shared" si="28"/>
        <v>81</v>
      </c>
      <c r="G90" s="283">
        <f t="shared" si="28"/>
        <v>163</v>
      </c>
      <c r="H90" s="283">
        <f t="shared" si="28"/>
        <v>48</v>
      </c>
      <c r="I90" s="284">
        <f t="shared" si="28"/>
        <v>121</v>
      </c>
      <c r="J90" s="291"/>
      <c r="K90" s="291"/>
      <c r="L90" s="291"/>
      <c r="M90" s="291"/>
      <c r="N90" s="291"/>
      <c r="O90" s="291"/>
      <c r="P90" s="291"/>
      <c r="Q90" s="291"/>
      <c r="R90" s="291"/>
      <c r="S90" s="291"/>
    </row>
    <row r="91" spans="1:19" s="129" customFormat="1">
      <c r="A91" s="281" t="s">
        <v>350</v>
      </c>
      <c r="B91" s="285">
        <f>SUM(B92:B99)</f>
        <v>1</v>
      </c>
      <c r="C91" s="285">
        <f t="shared" ref="C91:I91" si="29">SUM(C92:C99)</f>
        <v>1</v>
      </c>
      <c r="D91" s="285">
        <f t="shared" si="29"/>
        <v>1</v>
      </c>
      <c r="E91" s="285">
        <f t="shared" si="29"/>
        <v>1</v>
      </c>
      <c r="F91" s="285">
        <f t="shared" si="29"/>
        <v>0.99999999999999989</v>
      </c>
      <c r="G91" s="285">
        <f t="shared" si="29"/>
        <v>1</v>
      </c>
      <c r="H91" s="285">
        <f t="shared" si="29"/>
        <v>1</v>
      </c>
      <c r="I91" s="286">
        <f t="shared" si="29"/>
        <v>1</v>
      </c>
      <c r="J91" s="291"/>
      <c r="K91" s="291"/>
      <c r="L91" s="291"/>
      <c r="M91" s="291"/>
      <c r="N91" s="291"/>
      <c r="O91" s="291"/>
      <c r="P91" s="291"/>
      <c r="Q91" s="291"/>
      <c r="R91" s="291"/>
      <c r="S91" s="291"/>
    </row>
    <row r="92" spans="1:19">
      <c r="A92" s="281" t="s">
        <v>216</v>
      </c>
      <c r="B92" s="250">
        <f>B78/B$90</f>
        <v>2.1207177814029365E-2</v>
      </c>
      <c r="C92" s="250">
        <f t="shared" ref="C92:I92" si="30">C78/C$90</f>
        <v>1.9801980198019802E-2</v>
      </c>
      <c r="D92" s="250">
        <f t="shared" si="30"/>
        <v>1.3888888888888888E-2</v>
      </c>
      <c r="E92" s="250">
        <f t="shared" si="30"/>
        <v>3.7037037037037035E-2</v>
      </c>
      <c r="F92" s="287">
        <f t="shared" si="30"/>
        <v>7.407407407407407E-2</v>
      </c>
      <c r="G92" s="250">
        <f t="shared" si="30"/>
        <v>6.1349693251533744E-3</v>
      </c>
      <c r="H92" s="250">
        <f t="shared" si="30"/>
        <v>2.0833333333333332E-2</v>
      </c>
      <c r="I92" s="251">
        <f t="shared" si="30"/>
        <v>8.2644628099173556E-3</v>
      </c>
      <c r="J92" s="291"/>
      <c r="K92" s="291"/>
      <c r="L92" s="291"/>
      <c r="M92" s="291"/>
      <c r="N92" s="291"/>
      <c r="O92" s="291"/>
      <c r="P92" s="291"/>
      <c r="Q92" s="291"/>
      <c r="R92" s="291"/>
      <c r="S92" s="291"/>
    </row>
    <row r="93" spans="1:19">
      <c r="A93" s="281" t="s">
        <v>217</v>
      </c>
      <c r="B93" s="250">
        <f t="shared" ref="B93:I93" si="31">B79/B$90</f>
        <v>3.588907014681892E-2</v>
      </c>
      <c r="C93" s="287">
        <f t="shared" si="31"/>
        <v>5.9405940594059403E-2</v>
      </c>
      <c r="D93" s="250">
        <f t="shared" si="31"/>
        <v>4.1666666666666664E-2</v>
      </c>
      <c r="E93" s="250">
        <f t="shared" si="31"/>
        <v>0</v>
      </c>
      <c r="F93" s="250">
        <f t="shared" si="31"/>
        <v>3.7037037037037035E-2</v>
      </c>
      <c r="G93" s="250">
        <f t="shared" si="31"/>
        <v>3.0674846625766871E-2</v>
      </c>
      <c r="H93" s="250">
        <f t="shared" si="31"/>
        <v>2.0833333333333332E-2</v>
      </c>
      <c r="I93" s="251">
        <f t="shared" si="31"/>
        <v>3.3057851239669422E-2</v>
      </c>
      <c r="J93" s="291"/>
      <c r="K93" s="291"/>
      <c r="L93" s="291"/>
      <c r="M93" s="291"/>
      <c r="N93" s="291"/>
      <c r="O93" s="291"/>
      <c r="P93" s="291"/>
      <c r="Q93" s="291"/>
      <c r="R93" s="291"/>
      <c r="S93" s="291"/>
    </row>
    <row r="94" spans="1:19">
      <c r="A94" s="281" t="s">
        <v>218</v>
      </c>
      <c r="B94" s="250">
        <f t="shared" ref="B94:I94" si="32">B80/B$90</f>
        <v>0.10929853181076672</v>
      </c>
      <c r="C94" s="250">
        <f t="shared" si="32"/>
        <v>0.11881188118811881</v>
      </c>
      <c r="D94" s="287">
        <f t="shared" si="32"/>
        <v>0.1388888888888889</v>
      </c>
      <c r="E94" s="250">
        <f t="shared" si="32"/>
        <v>0.1111111111111111</v>
      </c>
      <c r="F94" s="250">
        <f t="shared" si="32"/>
        <v>0.1111111111111111</v>
      </c>
      <c r="G94" s="250">
        <f t="shared" si="32"/>
        <v>9.202453987730061E-2</v>
      </c>
      <c r="H94" s="250">
        <f t="shared" si="32"/>
        <v>8.3333333333333329E-2</v>
      </c>
      <c r="I94" s="251">
        <f t="shared" si="32"/>
        <v>0.11570247933884298</v>
      </c>
      <c r="J94" s="291"/>
      <c r="K94" s="291"/>
      <c r="L94" s="291"/>
      <c r="M94" s="291"/>
      <c r="N94" s="291"/>
      <c r="O94" s="291"/>
      <c r="P94" s="291"/>
      <c r="Q94" s="291"/>
      <c r="R94" s="291"/>
      <c r="S94" s="291"/>
    </row>
    <row r="95" spans="1:19">
      <c r="A95" s="281" t="s">
        <v>219</v>
      </c>
      <c r="B95" s="250">
        <f t="shared" ref="B95:I95" si="33">B81/B$90</f>
        <v>0.5269168026101142</v>
      </c>
      <c r="C95" s="250">
        <f t="shared" si="33"/>
        <v>0.51485148514851486</v>
      </c>
      <c r="D95" s="250">
        <f t="shared" si="33"/>
        <v>0.45833333333333331</v>
      </c>
      <c r="E95" s="250">
        <f t="shared" si="33"/>
        <v>0.33333333333333331</v>
      </c>
      <c r="F95" s="250">
        <f t="shared" si="33"/>
        <v>0.41975308641975306</v>
      </c>
      <c r="G95" s="287">
        <f t="shared" si="33"/>
        <v>0.6380368098159509</v>
      </c>
      <c r="H95" s="287">
        <f t="shared" si="33"/>
        <v>0.60416666666666663</v>
      </c>
      <c r="I95" s="251">
        <f t="shared" si="33"/>
        <v>0.51239669421487599</v>
      </c>
      <c r="J95" s="291"/>
      <c r="K95" s="291"/>
      <c r="L95" s="291"/>
      <c r="M95" s="291"/>
      <c r="N95" s="291"/>
      <c r="O95" s="291"/>
      <c r="P95" s="291"/>
      <c r="Q95" s="291"/>
      <c r="R95" s="291"/>
      <c r="S95" s="291"/>
    </row>
    <row r="96" spans="1:19">
      <c r="A96" s="281" t="s">
        <v>220</v>
      </c>
      <c r="B96" s="250">
        <f t="shared" ref="B96:I96" si="34">B82/B$90</f>
        <v>1.794453507340946E-2</v>
      </c>
      <c r="C96" s="250">
        <f t="shared" si="34"/>
        <v>0</v>
      </c>
      <c r="D96" s="250">
        <f t="shared" si="34"/>
        <v>2.7777777777777776E-2</v>
      </c>
      <c r="E96" s="250">
        <f t="shared" si="34"/>
        <v>3.7037037037037035E-2</v>
      </c>
      <c r="F96" s="250">
        <f t="shared" si="34"/>
        <v>0</v>
      </c>
      <c r="G96" s="250">
        <f t="shared" si="34"/>
        <v>2.4539877300613498E-2</v>
      </c>
      <c r="H96" s="250">
        <f t="shared" si="34"/>
        <v>2.0833333333333332E-2</v>
      </c>
      <c r="I96" s="251">
        <f t="shared" si="34"/>
        <v>2.4793388429752067E-2</v>
      </c>
      <c r="J96" s="291"/>
      <c r="K96" s="291"/>
      <c r="L96" s="291"/>
      <c r="M96" s="291"/>
      <c r="N96" s="291"/>
      <c r="O96" s="291"/>
      <c r="P96" s="291"/>
      <c r="Q96" s="291"/>
      <c r="R96" s="291"/>
      <c r="S96" s="291"/>
    </row>
    <row r="97" spans="1:19">
      <c r="A97" s="281" t="s">
        <v>221</v>
      </c>
      <c r="B97" s="250">
        <f t="shared" ref="B97:I97" si="35">B83/B$90</f>
        <v>5.0570962479608482E-2</v>
      </c>
      <c r="C97" s="250">
        <f t="shared" si="35"/>
        <v>7.9207920792079209E-2</v>
      </c>
      <c r="D97" s="250">
        <f t="shared" si="35"/>
        <v>2.7777777777777776E-2</v>
      </c>
      <c r="E97" s="250">
        <f t="shared" si="35"/>
        <v>3.7037037037037035E-2</v>
      </c>
      <c r="F97" s="250">
        <f t="shared" si="35"/>
        <v>3.7037037037037035E-2</v>
      </c>
      <c r="G97" s="250">
        <f t="shared" si="35"/>
        <v>3.0674846625766871E-2</v>
      </c>
      <c r="H97" s="250">
        <f t="shared" si="35"/>
        <v>2.0833333333333332E-2</v>
      </c>
      <c r="I97" s="251">
        <f t="shared" si="35"/>
        <v>9.0909090909090912E-2</v>
      </c>
      <c r="J97" s="291"/>
      <c r="K97" s="291"/>
      <c r="L97" s="291"/>
      <c r="M97" s="291"/>
      <c r="N97" s="291"/>
      <c r="O97" s="291"/>
      <c r="P97" s="291"/>
      <c r="Q97" s="291"/>
      <c r="R97" s="291"/>
      <c r="S97" s="291"/>
    </row>
    <row r="98" spans="1:19">
      <c r="A98" s="281" t="s">
        <v>222</v>
      </c>
      <c r="B98" s="250">
        <f t="shared" ref="B98:I98" si="36">B84/B$90</f>
        <v>3.588907014681892E-2</v>
      </c>
      <c r="C98" s="250">
        <f t="shared" si="36"/>
        <v>3.9603960396039604E-2</v>
      </c>
      <c r="D98" s="250">
        <f t="shared" si="36"/>
        <v>0.125</v>
      </c>
      <c r="E98" s="250">
        <f t="shared" si="36"/>
        <v>0</v>
      </c>
      <c r="F98" s="250">
        <f t="shared" si="36"/>
        <v>0</v>
      </c>
      <c r="G98" s="250">
        <f t="shared" si="36"/>
        <v>1.8404907975460124E-2</v>
      </c>
      <c r="H98" s="250">
        <f t="shared" si="36"/>
        <v>2.0833333333333332E-2</v>
      </c>
      <c r="I98" s="251">
        <f t="shared" si="36"/>
        <v>4.1322314049586778E-2</v>
      </c>
      <c r="J98" s="291"/>
      <c r="K98" s="291"/>
      <c r="L98" s="291"/>
      <c r="M98" s="291"/>
      <c r="N98" s="291"/>
      <c r="O98" s="291"/>
      <c r="P98" s="291"/>
      <c r="Q98" s="291"/>
      <c r="R98" s="291"/>
      <c r="S98" s="291"/>
    </row>
    <row r="99" spans="1:19" ht="15.75" thickBot="1">
      <c r="A99" s="282" t="s">
        <v>223</v>
      </c>
      <c r="B99" s="252">
        <f t="shared" ref="B99:I99" si="37">B85/B$90</f>
        <v>0.20228384991843393</v>
      </c>
      <c r="C99" s="252">
        <f t="shared" si="37"/>
        <v>0.16831683168316833</v>
      </c>
      <c r="D99" s="252">
        <f t="shared" si="37"/>
        <v>0.16666666666666666</v>
      </c>
      <c r="E99" s="252">
        <f t="shared" si="37"/>
        <v>0.44444444444444442</v>
      </c>
      <c r="F99" s="252">
        <f t="shared" si="37"/>
        <v>0.32098765432098764</v>
      </c>
      <c r="G99" s="252">
        <f t="shared" si="37"/>
        <v>0.15950920245398773</v>
      </c>
      <c r="H99" s="252">
        <f t="shared" si="37"/>
        <v>0.20833333333333334</v>
      </c>
      <c r="I99" s="253">
        <f t="shared" si="37"/>
        <v>0.17355371900826447</v>
      </c>
      <c r="J99" s="291"/>
      <c r="K99" s="291"/>
      <c r="L99" s="291"/>
      <c r="M99" s="291"/>
      <c r="N99" s="291"/>
      <c r="O99" s="291"/>
      <c r="P99" s="291"/>
      <c r="Q99" s="291"/>
      <c r="R99" s="291"/>
      <c r="S99" s="291"/>
    </row>
    <row r="100" spans="1:19" ht="15.75" thickTop="1">
      <c r="A100" s="291"/>
      <c r="B100" s="291"/>
      <c r="C100" s="291"/>
      <c r="D100" s="291"/>
      <c r="E100" s="291"/>
      <c r="F100" s="291"/>
      <c r="G100" s="291"/>
      <c r="H100" s="291"/>
      <c r="I100" s="291"/>
      <c r="J100" s="291"/>
      <c r="K100" s="291"/>
      <c r="L100" s="291"/>
      <c r="M100" s="291"/>
      <c r="N100" s="291"/>
      <c r="O100" s="291"/>
      <c r="P100" s="291"/>
      <c r="Q100" s="291"/>
      <c r="R100" s="291"/>
      <c r="S100" s="291"/>
    </row>
    <row r="101" spans="1:19">
      <c r="A101" s="291"/>
      <c r="B101" s="291"/>
      <c r="C101" s="291"/>
      <c r="D101" s="291"/>
      <c r="E101" s="291"/>
      <c r="F101" s="291"/>
      <c r="G101" s="291"/>
      <c r="H101" s="291"/>
      <c r="I101" s="291"/>
      <c r="J101" s="291"/>
      <c r="K101" s="291"/>
      <c r="L101" s="291"/>
      <c r="M101" s="291"/>
      <c r="N101" s="291"/>
      <c r="O101" s="291"/>
      <c r="P101" s="291"/>
      <c r="Q101" s="291"/>
      <c r="R101" s="291"/>
      <c r="S101" s="291"/>
    </row>
    <row r="102" spans="1:19">
      <c r="A102" s="291" t="s">
        <v>252</v>
      </c>
      <c r="B102" s="291" t="s">
        <v>1</v>
      </c>
      <c r="C102" s="291" t="s">
        <v>336</v>
      </c>
      <c r="D102" s="291" t="s">
        <v>337</v>
      </c>
      <c r="E102" s="291" t="s">
        <v>338</v>
      </c>
      <c r="F102" s="291" t="s">
        <v>339</v>
      </c>
      <c r="G102" s="291" t="s">
        <v>340</v>
      </c>
      <c r="H102" s="291" t="s">
        <v>341</v>
      </c>
      <c r="I102" s="291" t="s">
        <v>342</v>
      </c>
      <c r="J102" s="291"/>
      <c r="K102" s="291"/>
      <c r="L102" s="291"/>
      <c r="M102" s="291"/>
      <c r="N102" s="291"/>
      <c r="O102" s="291"/>
      <c r="P102" s="291"/>
      <c r="Q102" s="291"/>
      <c r="R102" s="291"/>
      <c r="S102" s="291"/>
    </row>
    <row r="103" spans="1:19">
      <c r="A103" s="291" t="s">
        <v>254</v>
      </c>
      <c r="B103" s="291">
        <v>166</v>
      </c>
      <c r="C103" s="291">
        <v>37</v>
      </c>
      <c r="D103" s="291">
        <v>21</v>
      </c>
      <c r="E103" s="291">
        <v>6</v>
      </c>
      <c r="F103" s="291">
        <v>17</v>
      </c>
      <c r="G103" s="291">
        <v>38</v>
      </c>
      <c r="H103" s="291">
        <v>9</v>
      </c>
      <c r="I103" s="291">
        <v>38</v>
      </c>
      <c r="J103" s="291"/>
      <c r="K103" s="291"/>
      <c r="L103" s="291"/>
      <c r="M103" s="291"/>
      <c r="N103" s="291"/>
      <c r="O103" s="291"/>
      <c r="P103" s="291"/>
      <c r="Q103" s="291"/>
      <c r="R103" s="291"/>
      <c r="S103" s="291"/>
    </row>
    <row r="104" spans="1:19">
      <c r="A104" s="291" t="s">
        <v>255</v>
      </c>
      <c r="B104" s="291">
        <v>207</v>
      </c>
      <c r="C104" s="291">
        <v>26</v>
      </c>
      <c r="D104" s="291">
        <v>28</v>
      </c>
      <c r="E104" s="291">
        <v>7</v>
      </c>
      <c r="F104" s="291">
        <v>26</v>
      </c>
      <c r="G104" s="291">
        <v>64</v>
      </c>
      <c r="H104" s="291">
        <v>17</v>
      </c>
      <c r="I104" s="291">
        <v>39</v>
      </c>
      <c r="J104" s="291"/>
      <c r="K104" s="291"/>
      <c r="L104" s="291"/>
      <c r="M104" s="291"/>
      <c r="N104" s="291"/>
      <c r="O104" s="291"/>
      <c r="P104" s="291"/>
      <c r="Q104" s="291"/>
      <c r="R104" s="291"/>
      <c r="S104" s="291"/>
    </row>
    <row r="105" spans="1:19">
      <c r="A105" s="291" t="s">
        <v>256</v>
      </c>
      <c r="B105" s="291">
        <v>99</v>
      </c>
      <c r="C105" s="291">
        <v>20</v>
      </c>
      <c r="D105" s="291">
        <v>8</v>
      </c>
      <c r="E105" s="291">
        <v>2</v>
      </c>
      <c r="F105" s="291">
        <v>10</v>
      </c>
      <c r="G105" s="291">
        <v>31</v>
      </c>
      <c r="H105" s="291">
        <v>11</v>
      </c>
      <c r="I105" s="291">
        <v>17</v>
      </c>
      <c r="J105" s="291"/>
      <c r="K105" s="291"/>
      <c r="L105" s="291"/>
      <c r="M105" s="291"/>
      <c r="N105" s="291"/>
      <c r="O105" s="291"/>
      <c r="P105" s="291"/>
      <c r="Q105" s="291"/>
      <c r="R105" s="291"/>
      <c r="S105" s="291"/>
    </row>
    <row r="106" spans="1:19">
      <c r="A106" s="291"/>
      <c r="B106" s="291">
        <f t="shared" ref="B106:I106" si="38">SUM(B103:B105)</f>
        <v>472</v>
      </c>
      <c r="C106" s="291">
        <f t="shared" si="38"/>
        <v>83</v>
      </c>
      <c r="D106" s="291">
        <f t="shared" si="38"/>
        <v>57</v>
      </c>
      <c r="E106" s="291">
        <f t="shared" si="38"/>
        <v>15</v>
      </c>
      <c r="F106" s="291">
        <f t="shared" si="38"/>
        <v>53</v>
      </c>
      <c r="G106" s="291">
        <f t="shared" si="38"/>
        <v>133</v>
      </c>
      <c r="H106" s="291">
        <f t="shared" si="38"/>
        <v>37</v>
      </c>
      <c r="I106" s="291">
        <f t="shared" si="38"/>
        <v>94</v>
      </c>
      <c r="J106" s="291"/>
      <c r="K106" s="291"/>
      <c r="L106" s="291"/>
      <c r="M106" s="291"/>
      <c r="N106" s="291"/>
      <c r="O106" s="291"/>
      <c r="P106" s="291"/>
      <c r="Q106" s="291"/>
      <c r="R106" s="291"/>
      <c r="S106" s="291"/>
    </row>
    <row r="107" spans="1:19">
      <c r="A107" s="291"/>
      <c r="B107" s="291"/>
      <c r="C107" s="291"/>
      <c r="D107" s="291"/>
      <c r="E107" s="291"/>
      <c r="F107" s="291"/>
      <c r="G107" s="291"/>
      <c r="H107" s="291"/>
      <c r="I107" s="291"/>
      <c r="J107" s="291"/>
      <c r="K107" s="291"/>
      <c r="L107" s="291"/>
      <c r="M107" s="291"/>
      <c r="N107" s="291"/>
      <c r="O107" s="291"/>
      <c r="P107" s="291"/>
      <c r="Q107" s="291"/>
      <c r="R107" s="291"/>
      <c r="S107" s="291"/>
    </row>
    <row r="108" spans="1:19" ht="15.75" thickBot="1">
      <c r="A108" s="291"/>
      <c r="B108" s="291"/>
      <c r="C108" s="291"/>
      <c r="D108" s="291"/>
      <c r="E108" s="291"/>
      <c r="F108" s="291"/>
      <c r="G108" s="291"/>
      <c r="H108" s="291"/>
      <c r="I108" s="291"/>
      <c r="J108" s="291"/>
      <c r="K108" s="291"/>
      <c r="L108" s="291"/>
      <c r="M108" s="291"/>
      <c r="N108" s="291"/>
      <c r="O108" s="291"/>
      <c r="P108" s="291"/>
      <c r="Q108" s="291"/>
      <c r="R108" s="291"/>
      <c r="S108" s="291"/>
    </row>
    <row r="109" spans="1:19" ht="15.75" thickTop="1">
      <c r="A109" s="277" t="s">
        <v>252</v>
      </c>
      <c r="B109" s="278" t="s">
        <v>1</v>
      </c>
      <c r="C109" s="278" t="s">
        <v>336</v>
      </c>
      <c r="D109" s="278" t="s">
        <v>337</v>
      </c>
      <c r="E109" s="278" t="s">
        <v>338</v>
      </c>
      <c r="F109" s="278" t="s">
        <v>339</v>
      </c>
      <c r="G109" s="278" t="s">
        <v>340</v>
      </c>
      <c r="H109" s="278" t="s">
        <v>341</v>
      </c>
      <c r="I109" s="279" t="s">
        <v>342</v>
      </c>
      <c r="J109" s="291"/>
      <c r="K109" s="291"/>
      <c r="L109" s="291"/>
      <c r="M109" s="291"/>
      <c r="N109" s="291"/>
      <c r="O109" s="291"/>
      <c r="P109" s="291"/>
      <c r="Q109" s="291"/>
      <c r="R109" s="291"/>
      <c r="S109" s="291"/>
    </row>
    <row r="110" spans="1:19" s="129" customFormat="1">
      <c r="A110" s="280" t="s">
        <v>28</v>
      </c>
      <c r="B110" s="283">
        <f t="shared" ref="B110:I110" si="39">B106</f>
        <v>472</v>
      </c>
      <c r="C110" s="283">
        <f t="shared" si="39"/>
        <v>83</v>
      </c>
      <c r="D110" s="283">
        <f t="shared" si="39"/>
        <v>57</v>
      </c>
      <c r="E110" s="283">
        <f t="shared" si="39"/>
        <v>15</v>
      </c>
      <c r="F110" s="283">
        <f t="shared" si="39"/>
        <v>53</v>
      </c>
      <c r="G110" s="283">
        <f t="shared" si="39"/>
        <v>133</v>
      </c>
      <c r="H110" s="283">
        <f t="shared" si="39"/>
        <v>37</v>
      </c>
      <c r="I110" s="284">
        <f t="shared" si="39"/>
        <v>94</v>
      </c>
      <c r="J110" s="291"/>
      <c r="K110" s="291"/>
      <c r="L110" s="291"/>
      <c r="M110" s="291"/>
      <c r="N110" s="291"/>
      <c r="O110" s="291"/>
      <c r="P110" s="291"/>
      <c r="Q110" s="291"/>
      <c r="R110" s="291"/>
      <c r="S110" s="291"/>
    </row>
    <row r="111" spans="1:19" s="129" customFormat="1">
      <c r="A111" s="281" t="s">
        <v>350</v>
      </c>
      <c r="B111" s="285">
        <f>SUM(B112:B114)</f>
        <v>1</v>
      </c>
      <c r="C111" s="285">
        <f t="shared" ref="C111:I111" si="40">SUM(C112:C114)</f>
        <v>1</v>
      </c>
      <c r="D111" s="285">
        <f t="shared" si="40"/>
        <v>1</v>
      </c>
      <c r="E111" s="285">
        <f t="shared" si="40"/>
        <v>1</v>
      </c>
      <c r="F111" s="285">
        <f t="shared" si="40"/>
        <v>1</v>
      </c>
      <c r="G111" s="285">
        <f t="shared" si="40"/>
        <v>1</v>
      </c>
      <c r="H111" s="285">
        <f t="shared" si="40"/>
        <v>1</v>
      </c>
      <c r="I111" s="286">
        <f t="shared" si="40"/>
        <v>0.99999999999999989</v>
      </c>
      <c r="J111" s="291"/>
      <c r="K111" s="291"/>
      <c r="L111" s="291"/>
      <c r="M111" s="291"/>
      <c r="N111" s="291"/>
      <c r="O111" s="291"/>
      <c r="P111" s="291"/>
      <c r="Q111" s="291"/>
      <c r="R111" s="291"/>
      <c r="S111" s="291"/>
    </row>
    <row r="112" spans="1:19">
      <c r="A112" s="281" t="s">
        <v>254</v>
      </c>
      <c r="B112" s="250">
        <f>B103/B$106</f>
        <v>0.35169491525423729</v>
      </c>
      <c r="C112" s="250">
        <f t="shared" ref="C112:I112" si="41">C103/C$106</f>
        <v>0.44578313253012047</v>
      </c>
      <c r="D112" s="250">
        <f t="shared" si="41"/>
        <v>0.36842105263157893</v>
      </c>
      <c r="E112" s="250">
        <f t="shared" si="41"/>
        <v>0.4</v>
      </c>
      <c r="F112" s="250">
        <f t="shared" si="41"/>
        <v>0.32075471698113206</v>
      </c>
      <c r="G112" s="250">
        <f t="shared" si="41"/>
        <v>0.2857142857142857</v>
      </c>
      <c r="H112" s="250">
        <f t="shared" si="41"/>
        <v>0.24324324324324326</v>
      </c>
      <c r="I112" s="251">
        <f t="shared" si="41"/>
        <v>0.40425531914893614</v>
      </c>
      <c r="J112" s="291"/>
      <c r="K112" s="291"/>
      <c r="L112" s="291"/>
      <c r="M112" s="291"/>
      <c r="N112" s="291"/>
      <c r="O112" s="291"/>
      <c r="P112" s="291"/>
      <c r="Q112" s="291"/>
      <c r="R112" s="291"/>
      <c r="S112" s="291"/>
    </row>
    <row r="113" spans="1:19">
      <c r="A113" s="281" t="s">
        <v>255</v>
      </c>
      <c r="B113" s="250">
        <f t="shared" ref="B113:I113" si="42">B104/B$106</f>
        <v>0.4385593220338983</v>
      </c>
      <c r="C113" s="250">
        <f t="shared" si="42"/>
        <v>0.31325301204819278</v>
      </c>
      <c r="D113" s="250">
        <f t="shared" si="42"/>
        <v>0.49122807017543857</v>
      </c>
      <c r="E113" s="250">
        <f t="shared" si="42"/>
        <v>0.46666666666666667</v>
      </c>
      <c r="F113" s="250">
        <f t="shared" si="42"/>
        <v>0.49056603773584906</v>
      </c>
      <c r="G113" s="250">
        <f t="shared" si="42"/>
        <v>0.48120300751879697</v>
      </c>
      <c r="H113" s="250">
        <f t="shared" si="42"/>
        <v>0.45945945945945948</v>
      </c>
      <c r="I113" s="251">
        <f t="shared" si="42"/>
        <v>0.41489361702127658</v>
      </c>
      <c r="J113" s="291"/>
      <c r="K113" s="291"/>
      <c r="L113" s="291"/>
      <c r="M113" s="291"/>
      <c r="N113" s="291"/>
      <c r="O113" s="291"/>
      <c r="P113" s="291"/>
      <c r="Q113" s="291"/>
      <c r="R113" s="291"/>
      <c r="S113" s="291"/>
    </row>
    <row r="114" spans="1:19" ht="15.75" thickBot="1">
      <c r="A114" s="282" t="s">
        <v>256</v>
      </c>
      <c r="B114" s="252">
        <f t="shared" ref="B114:I114" si="43">B105/B$106</f>
        <v>0.2097457627118644</v>
      </c>
      <c r="C114" s="252">
        <f t="shared" si="43"/>
        <v>0.24096385542168675</v>
      </c>
      <c r="D114" s="252">
        <f t="shared" si="43"/>
        <v>0.14035087719298245</v>
      </c>
      <c r="E114" s="252">
        <f t="shared" si="43"/>
        <v>0.13333333333333333</v>
      </c>
      <c r="F114" s="252">
        <f t="shared" si="43"/>
        <v>0.18867924528301888</v>
      </c>
      <c r="G114" s="252">
        <f t="shared" si="43"/>
        <v>0.23308270676691728</v>
      </c>
      <c r="H114" s="252">
        <f t="shared" si="43"/>
        <v>0.29729729729729731</v>
      </c>
      <c r="I114" s="253">
        <f t="shared" si="43"/>
        <v>0.18085106382978725</v>
      </c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</row>
    <row r="115" spans="1:19" ht="15.75" thickTop="1">
      <c r="A115" s="291"/>
      <c r="B115" s="291"/>
      <c r="C115" s="291"/>
      <c r="D115" s="291"/>
      <c r="E115" s="291"/>
      <c r="F115" s="291"/>
      <c r="G115" s="291"/>
      <c r="H115" s="291"/>
      <c r="I115" s="291"/>
      <c r="J115" s="291"/>
      <c r="K115" s="291"/>
      <c r="L115" s="291"/>
      <c r="M115" s="291"/>
      <c r="N115" s="291"/>
      <c r="O115" s="291"/>
      <c r="P115" s="291"/>
      <c r="Q115" s="291"/>
      <c r="R115" s="291"/>
      <c r="S115" s="291"/>
    </row>
    <row r="116" spans="1:19">
      <c r="A116" s="291"/>
      <c r="B116" s="291"/>
      <c r="C116" s="291"/>
      <c r="D116" s="291"/>
      <c r="E116" s="291"/>
      <c r="F116" s="291"/>
      <c r="G116" s="291"/>
      <c r="H116" s="291"/>
      <c r="I116" s="291"/>
      <c r="J116" s="291"/>
      <c r="K116" s="291"/>
      <c r="L116" s="291"/>
      <c r="M116" s="291"/>
      <c r="N116" s="291"/>
      <c r="O116" s="291"/>
      <c r="P116" s="291"/>
      <c r="Q116" s="291"/>
      <c r="R116" s="291"/>
      <c r="S116" s="291"/>
    </row>
    <row r="117" spans="1:19">
      <c r="A117" s="291" t="s">
        <v>81</v>
      </c>
      <c r="B117" s="291" t="s">
        <v>1</v>
      </c>
      <c r="C117" s="291" t="s">
        <v>336</v>
      </c>
      <c r="D117" s="291" t="s">
        <v>337</v>
      </c>
      <c r="E117" s="291" t="s">
        <v>338</v>
      </c>
      <c r="F117" s="291" t="s">
        <v>339</v>
      </c>
      <c r="G117" s="291" t="s">
        <v>340</v>
      </c>
      <c r="H117" s="291" t="s">
        <v>341</v>
      </c>
      <c r="I117" s="291" t="s">
        <v>342</v>
      </c>
      <c r="J117" s="291"/>
      <c r="K117" s="291"/>
      <c r="L117" s="291"/>
      <c r="M117" s="291"/>
      <c r="N117" s="291"/>
      <c r="O117" s="291"/>
      <c r="P117" s="291"/>
      <c r="Q117" s="291"/>
      <c r="R117" s="291"/>
      <c r="S117" s="291"/>
    </row>
    <row r="118" spans="1:19">
      <c r="A118" s="291" t="s">
        <v>286</v>
      </c>
      <c r="B118" s="291">
        <v>138</v>
      </c>
      <c r="C118" s="291">
        <v>17</v>
      </c>
      <c r="D118" s="291">
        <v>22</v>
      </c>
      <c r="E118" s="291">
        <v>7</v>
      </c>
      <c r="F118" s="291">
        <v>17</v>
      </c>
      <c r="G118" s="291">
        <v>38</v>
      </c>
      <c r="H118" s="291">
        <v>8</v>
      </c>
      <c r="I118" s="291">
        <v>29</v>
      </c>
      <c r="J118" s="291"/>
      <c r="K118" s="291"/>
      <c r="L118" s="291"/>
      <c r="M118" s="291"/>
      <c r="N118" s="291"/>
      <c r="O118" s="291"/>
      <c r="P118" s="291"/>
      <c r="Q118" s="291"/>
      <c r="R118" s="291"/>
      <c r="S118" s="291"/>
    </row>
    <row r="119" spans="1:19">
      <c r="A119" s="291" t="s">
        <v>287</v>
      </c>
      <c r="B119" s="291">
        <v>78</v>
      </c>
      <c r="C119" s="291">
        <v>15</v>
      </c>
      <c r="D119" s="291">
        <v>8</v>
      </c>
      <c r="E119" s="291">
        <v>5</v>
      </c>
      <c r="F119" s="291">
        <v>6</v>
      </c>
      <c r="G119" s="291">
        <v>20</v>
      </c>
      <c r="H119" s="291">
        <v>5</v>
      </c>
      <c r="I119" s="291">
        <v>19</v>
      </c>
      <c r="J119" s="291"/>
      <c r="K119" s="291"/>
      <c r="L119" s="291"/>
      <c r="M119" s="291"/>
      <c r="N119" s="291"/>
      <c r="O119" s="291"/>
      <c r="P119" s="291"/>
      <c r="Q119" s="291"/>
      <c r="R119" s="291"/>
      <c r="S119" s="291"/>
    </row>
    <row r="120" spans="1:19">
      <c r="A120" s="291" t="s">
        <v>146</v>
      </c>
      <c r="B120" s="291">
        <v>14</v>
      </c>
      <c r="C120" s="291">
        <v>2</v>
      </c>
      <c r="D120" s="291">
        <v>2</v>
      </c>
      <c r="E120" s="291">
        <v>1</v>
      </c>
      <c r="F120" s="291">
        <v>0</v>
      </c>
      <c r="G120" s="291">
        <v>7</v>
      </c>
      <c r="H120" s="291">
        <v>1</v>
      </c>
      <c r="I120" s="291">
        <v>1</v>
      </c>
      <c r="J120" s="291"/>
      <c r="K120" s="291"/>
      <c r="L120" s="291"/>
      <c r="M120" s="291"/>
      <c r="N120" s="291"/>
      <c r="O120" s="291"/>
      <c r="P120" s="291"/>
      <c r="Q120" s="291"/>
      <c r="R120" s="291"/>
      <c r="S120" s="291"/>
    </row>
    <row r="121" spans="1:19">
      <c r="A121" s="291" t="s">
        <v>84</v>
      </c>
      <c r="B121" s="291">
        <v>119</v>
      </c>
      <c r="C121" s="291">
        <v>21</v>
      </c>
      <c r="D121" s="291">
        <v>11</v>
      </c>
      <c r="E121" s="291">
        <v>5</v>
      </c>
      <c r="F121" s="291">
        <v>24</v>
      </c>
      <c r="G121" s="291">
        <v>27</v>
      </c>
      <c r="H121" s="291">
        <v>8</v>
      </c>
      <c r="I121" s="291">
        <v>23</v>
      </c>
      <c r="J121" s="291"/>
      <c r="K121" s="291"/>
      <c r="L121" s="291"/>
      <c r="M121" s="291"/>
      <c r="N121" s="291"/>
      <c r="O121" s="291"/>
      <c r="P121" s="291"/>
      <c r="Q121" s="291"/>
      <c r="R121" s="291"/>
      <c r="S121" s="291"/>
    </row>
    <row r="122" spans="1:19">
      <c r="A122" s="291" t="s">
        <v>288</v>
      </c>
      <c r="B122" s="291">
        <v>76</v>
      </c>
      <c r="C122" s="291">
        <v>8</v>
      </c>
      <c r="D122" s="291">
        <v>10</v>
      </c>
      <c r="E122" s="291">
        <v>1</v>
      </c>
      <c r="F122" s="291">
        <v>9</v>
      </c>
      <c r="G122" s="291">
        <v>24</v>
      </c>
      <c r="H122" s="291">
        <v>13</v>
      </c>
      <c r="I122" s="291">
        <v>11</v>
      </c>
      <c r="J122" s="291"/>
      <c r="K122" s="291"/>
      <c r="L122" s="291"/>
      <c r="M122" s="291"/>
      <c r="N122" s="291"/>
      <c r="O122" s="291"/>
      <c r="P122" s="291"/>
      <c r="Q122" s="291"/>
      <c r="R122" s="291"/>
      <c r="S122" s="291"/>
    </row>
    <row r="123" spans="1:19">
      <c r="A123" s="291" t="s">
        <v>289</v>
      </c>
      <c r="B123" s="291">
        <v>32</v>
      </c>
      <c r="C123" s="291">
        <v>7</v>
      </c>
      <c r="D123" s="291">
        <v>5</v>
      </c>
      <c r="E123" s="291">
        <v>0</v>
      </c>
      <c r="F123" s="291">
        <v>2</v>
      </c>
      <c r="G123" s="291">
        <v>10</v>
      </c>
      <c r="H123" s="291">
        <v>1</v>
      </c>
      <c r="I123" s="291">
        <v>7</v>
      </c>
      <c r="J123" s="291"/>
      <c r="K123" s="291"/>
      <c r="L123" s="291"/>
      <c r="M123" s="291"/>
      <c r="N123" s="291"/>
      <c r="O123" s="291"/>
      <c r="P123" s="291"/>
      <c r="Q123" s="291"/>
      <c r="R123" s="291"/>
      <c r="S123" s="291"/>
    </row>
    <row r="124" spans="1:19">
      <c r="A124" s="291" t="s">
        <v>285</v>
      </c>
      <c r="B124" s="291">
        <v>156</v>
      </c>
      <c r="C124" s="291">
        <v>31</v>
      </c>
      <c r="D124" s="291">
        <v>14</v>
      </c>
      <c r="E124" s="291">
        <v>8</v>
      </c>
      <c r="F124" s="291">
        <v>23</v>
      </c>
      <c r="G124" s="291">
        <v>37</v>
      </c>
      <c r="H124" s="291">
        <v>12</v>
      </c>
      <c r="I124" s="291">
        <v>31</v>
      </c>
      <c r="J124" s="291"/>
      <c r="K124" s="291"/>
      <c r="L124" s="291"/>
      <c r="M124" s="291"/>
      <c r="N124" s="291"/>
      <c r="O124" s="291"/>
      <c r="P124" s="291"/>
      <c r="Q124" s="291"/>
      <c r="R124" s="291"/>
      <c r="S124" s="291"/>
    </row>
    <row r="125" spans="1:19">
      <c r="A125" s="291"/>
      <c r="B125" s="291">
        <f>SUM(B118:B124)</f>
        <v>613</v>
      </c>
      <c r="C125" s="291">
        <f t="shared" ref="C125:I125" si="44">SUM(C118:C124)</f>
        <v>101</v>
      </c>
      <c r="D125" s="291">
        <f t="shared" si="44"/>
        <v>72</v>
      </c>
      <c r="E125" s="291">
        <f t="shared" si="44"/>
        <v>27</v>
      </c>
      <c r="F125" s="291">
        <f t="shared" si="44"/>
        <v>81</v>
      </c>
      <c r="G125" s="291">
        <f t="shared" si="44"/>
        <v>163</v>
      </c>
      <c r="H125" s="291">
        <f t="shared" si="44"/>
        <v>48</v>
      </c>
      <c r="I125" s="291">
        <f t="shared" si="44"/>
        <v>121</v>
      </c>
      <c r="J125" s="291"/>
      <c r="K125" s="291"/>
      <c r="L125" s="291"/>
      <c r="M125" s="291"/>
      <c r="N125" s="291"/>
      <c r="O125" s="291"/>
      <c r="P125" s="291"/>
      <c r="Q125" s="291"/>
      <c r="R125" s="291"/>
      <c r="S125" s="291"/>
    </row>
    <row r="126" spans="1:19">
      <c r="A126" s="291"/>
      <c r="B126" s="291"/>
      <c r="C126" s="291"/>
      <c r="D126" s="291"/>
      <c r="E126" s="291"/>
      <c r="F126" s="291"/>
      <c r="G126" s="291"/>
      <c r="H126" s="291"/>
      <c r="I126" s="291"/>
      <c r="J126" s="291"/>
      <c r="K126" s="291"/>
      <c r="L126" s="291"/>
      <c r="M126" s="291"/>
      <c r="N126" s="291"/>
      <c r="O126" s="291"/>
      <c r="P126" s="291"/>
      <c r="Q126" s="291"/>
      <c r="R126" s="291"/>
      <c r="S126" s="291"/>
    </row>
    <row r="127" spans="1:19" ht="15.75" thickBot="1">
      <c r="A127" s="291"/>
      <c r="B127" s="291"/>
      <c r="C127" s="291"/>
      <c r="D127" s="291"/>
      <c r="E127" s="291"/>
      <c r="F127" s="291"/>
      <c r="G127" s="291"/>
      <c r="H127" s="291"/>
      <c r="I127" s="291"/>
      <c r="J127" s="291"/>
      <c r="K127" s="291"/>
      <c r="L127" s="291"/>
      <c r="M127" s="291"/>
      <c r="N127" s="291"/>
      <c r="O127" s="291"/>
      <c r="P127" s="291"/>
      <c r="Q127" s="291"/>
      <c r="R127" s="291"/>
      <c r="S127" s="291"/>
    </row>
    <row r="128" spans="1:19" ht="15.75" thickTop="1">
      <c r="A128" s="277" t="s">
        <v>81</v>
      </c>
      <c r="B128" s="278" t="s">
        <v>1</v>
      </c>
      <c r="C128" s="278" t="s">
        <v>336</v>
      </c>
      <c r="D128" s="278" t="s">
        <v>337</v>
      </c>
      <c r="E128" s="278" t="s">
        <v>338</v>
      </c>
      <c r="F128" s="278" t="s">
        <v>339</v>
      </c>
      <c r="G128" s="278" t="s">
        <v>340</v>
      </c>
      <c r="H128" s="278" t="s">
        <v>341</v>
      </c>
      <c r="I128" s="279" t="s">
        <v>342</v>
      </c>
      <c r="J128" s="291"/>
      <c r="K128" s="291"/>
      <c r="L128" s="291"/>
      <c r="M128" s="291"/>
      <c r="N128" s="291"/>
      <c r="O128" s="291"/>
      <c r="P128" s="291"/>
      <c r="Q128" s="291"/>
      <c r="R128" s="291"/>
      <c r="S128" s="291"/>
    </row>
    <row r="129" spans="1:19" s="129" customFormat="1">
      <c r="A129" s="280" t="s">
        <v>28</v>
      </c>
      <c r="B129" s="283">
        <f t="shared" ref="B129:I129" si="45">B125</f>
        <v>613</v>
      </c>
      <c r="C129" s="283">
        <f t="shared" si="45"/>
        <v>101</v>
      </c>
      <c r="D129" s="283">
        <f t="shared" si="45"/>
        <v>72</v>
      </c>
      <c r="E129" s="283">
        <f t="shared" si="45"/>
        <v>27</v>
      </c>
      <c r="F129" s="283">
        <f t="shared" si="45"/>
        <v>81</v>
      </c>
      <c r="G129" s="283">
        <f t="shared" si="45"/>
        <v>163</v>
      </c>
      <c r="H129" s="283">
        <f t="shared" si="45"/>
        <v>48</v>
      </c>
      <c r="I129" s="284">
        <f t="shared" si="45"/>
        <v>121</v>
      </c>
      <c r="J129" s="291"/>
      <c r="K129" s="291"/>
      <c r="L129" s="291"/>
      <c r="M129" s="291"/>
      <c r="N129" s="291"/>
      <c r="O129" s="291"/>
      <c r="P129" s="291"/>
      <c r="Q129" s="291"/>
      <c r="R129" s="291"/>
      <c r="S129" s="291"/>
    </row>
    <row r="130" spans="1:19" s="129" customFormat="1">
      <c r="A130" s="281" t="s">
        <v>350</v>
      </c>
      <c r="B130" s="285">
        <f>SUM(B131:B137)</f>
        <v>1</v>
      </c>
      <c r="C130" s="285">
        <f t="shared" ref="C130:I130" si="46">SUM(C131:C137)</f>
        <v>1</v>
      </c>
      <c r="D130" s="285">
        <f t="shared" si="46"/>
        <v>1</v>
      </c>
      <c r="E130" s="285">
        <f t="shared" si="46"/>
        <v>1</v>
      </c>
      <c r="F130" s="285">
        <f t="shared" si="46"/>
        <v>1</v>
      </c>
      <c r="G130" s="285">
        <f t="shared" si="46"/>
        <v>1</v>
      </c>
      <c r="H130" s="285">
        <f t="shared" si="46"/>
        <v>0.99999999999999989</v>
      </c>
      <c r="I130" s="286">
        <f t="shared" si="46"/>
        <v>1</v>
      </c>
      <c r="J130" s="291"/>
      <c r="K130" s="291"/>
      <c r="L130" s="291"/>
      <c r="M130" s="291"/>
      <c r="N130" s="291"/>
      <c r="O130" s="291"/>
      <c r="P130" s="291"/>
      <c r="Q130" s="291"/>
      <c r="R130" s="291"/>
      <c r="S130" s="291"/>
    </row>
    <row r="131" spans="1:19">
      <c r="A131" s="281" t="s">
        <v>286</v>
      </c>
      <c r="B131" s="250">
        <f>B118/B$129</f>
        <v>0.22512234910277323</v>
      </c>
      <c r="C131" s="250">
        <f t="shared" ref="C131:I131" si="47">C118/C$129</f>
        <v>0.16831683168316833</v>
      </c>
      <c r="D131" s="250">
        <f t="shared" si="47"/>
        <v>0.30555555555555558</v>
      </c>
      <c r="E131" s="250">
        <f t="shared" si="47"/>
        <v>0.25925925925925924</v>
      </c>
      <c r="F131" s="250">
        <f t="shared" si="47"/>
        <v>0.20987654320987653</v>
      </c>
      <c r="G131" s="250">
        <f t="shared" si="47"/>
        <v>0.23312883435582821</v>
      </c>
      <c r="H131" s="250">
        <f t="shared" si="47"/>
        <v>0.16666666666666666</v>
      </c>
      <c r="I131" s="251">
        <f t="shared" si="47"/>
        <v>0.23966942148760331</v>
      </c>
      <c r="J131" s="291"/>
      <c r="K131" s="291"/>
      <c r="L131" s="291"/>
      <c r="M131" s="291"/>
      <c r="N131" s="291"/>
      <c r="O131" s="291"/>
      <c r="P131" s="291"/>
      <c r="Q131" s="291"/>
      <c r="R131" s="291"/>
      <c r="S131" s="291"/>
    </row>
    <row r="132" spans="1:19">
      <c r="A132" s="281" t="s">
        <v>287</v>
      </c>
      <c r="B132" s="250">
        <f t="shared" ref="B132:I132" si="48">B119/B$129</f>
        <v>0.12724306688417619</v>
      </c>
      <c r="C132" s="250">
        <f t="shared" si="48"/>
        <v>0.14851485148514851</v>
      </c>
      <c r="D132" s="250">
        <f t="shared" si="48"/>
        <v>0.1111111111111111</v>
      </c>
      <c r="E132" s="250">
        <f t="shared" si="48"/>
        <v>0.18518518518518517</v>
      </c>
      <c r="F132" s="250">
        <f t="shared" si="48"/>
        <v>7.407407407407407E-2</v>
      </c>
      <c r="G132" s="250">
        <f t="shared" si="48"/>
        <v>0.12269938650306748</v>
      </c>
      <c r="H132" s="250">
        <f t="shared" si="48"/>
        <v>0.10416666666666667</v>
      </c>
      <c r="I132" s="251">
        <f t="shared" si="48"/>
        <v>0.15702479338842976</v>
      </c>
      <c r="J132" s="291"/>
      <c r="K132" s="291"/>
      <c r="L132" s="291"/>
      <c r="M132" s="291"/>
      <c r="N132" s="291"/>
      <c r="O132" s="291"/>
      <c r="P132" s="291"/>
      <c r="Q132" s="291"/>
      <c r="R132" s="291"/>
      <c r="S132" s="291"/>
    </row>
    <row r="133" spans="1:19">
      <c r="A133" s="281" t="s">
        <v>146</v>
      </c>
      <c r="B133" s="250">
        <f t="shared" ref="B133:I133" si="49">B120/B$129</f>
        <v>2.2838499184339316E-2</v>
      </c>
      <c r="C133" s="250">
        <f t="shared" si="49"/>
        <v>1.9801980198019802E-2</v>
      </c>
      <c r="D133" s="250">
        <f t="shared" si="49"/>
        <v>2.7777777777777776E-2</v>
      </c>
      <c r="E133" s="250">
        <f t="shared" si="49"/>
        <v>3.7037037037037035E-2</v>
      </c>
      <c r="F133" s="250">
        <f t="shared" si="49"/>
        <v>0</v>
      </c>
      <c r="G133" s="250">
        <f t="shared" si="49"/>
        <v>4.2944785276073622E-2</v>
      </c>
      <c r="H133" s="250">
        <f t="shared" si="49"/>
        <v>2.0833333333333332E-2</v>
      </c>
      <c r="I133" s="251">
        <f t="shared" si="49"/>
        <v>8.2644628099173556E-3</v>
      </c>
      <c r="J133" s="291"/>
      <c r="K133" s="291"/>
      <c r="L133" s="291"/>
      <c r="M133" s="291"/>
      <c r="N133" s="291"/>
      <c r="O133" s="291"/>
      <c r="P133" s="291"/>
      <c r="Q133" s="291"/>
      <c r="R133" s="291"/>
      <c r="S133" s="291"/>
    </row>
    <row r="134" spans="1:19">
      <c r="A134" s="281" t="s">
        <v>84</v>
      </c>
      <c r="B134" s="250">
        <f t="shared" ref="B134:I134" si="50">B121/B$129</f>
        <v>0.19412724306688417</v>
      </c>
      <c r="C134" s="250">
        <f t="shared" si="50"/>
        <v>0.20792079207920791</v>
      </c>
      <c r="D134" s="250">
        <f t="shared" si="50"/>
        <v>0.15277777777777779</v>
      </c>
      <c r="E134" s="250">
        <f t="shared" si="50"/>
        <v>0.18518518518518517</v>
      </c>
      <c r="F134" s="250">
        <f t="shared" si="50"/>
        <v>0.29629629629629628</v>
      </c>
      <c r="G134" s="250">
        <f t="shared" si="50"/>
        <v>0.16564417177914109</v>
      </c>
      <c r="H134" s="250">
        <f t="shared" si="50"/>
        <v>0.16666666666666666</v>
      </c>
      <c r="I134" s="251">
        <f t="shared" si="50"/>
        <v>0.19008264462809918</v>
      </c>
      <c r="J134" s="291"/>
      <c r="K134" s="291"/>
      <c r="L134" s="291"/>
      <c r="M134" s="291"/>
      <c r="N134" s="291"/>
      <c r="O134" s="291"/>
      <c r="P134" s="291"/>
      <c r="Q134" s="291"/>
      <c r="R134" s="291"/>
      <c r="S134" s="291"/>
    </row>
    <row r="135" spans="1:19">
      <c r="A135" s="281" t="s">
        <v>288</v>
      </c>
      <c r="B135" s="250">
        <f t="shared" ref="B135:I135" si="51">B122/B$129</f>
        <v>0.12398042414355628</v>
      </c>
      <c r="C135" s="250">
        <f t="shared" si="51"/>
        <v>7.9207920792079209E-2</v>
      </c>
      <c r="D135" s="250">
        <f t="shared" si="51"/>
        <v>0.1388888888888889</v>
      </c>
      <c r="E135" s="250">
        <f t="shared" si="51"/>
        <v>3.7037037037037035E-2</v>
      </c>
      <c r="F135" s="250">
        <f t="shared" si="51"/>
        <v>0.1111111111111111</v>
      </c>
      <c r="G135" s="250">
        <f t="shared" si="51"/>
        <v>0.14723926380368099</v>
      </c>
      <c r="H135" s="250">
        <f t="shared" si="51"/>
        <v>0.27083333333333331</v>
      </c>
      <c r="I135" s="251">
        <f t="shared" si="51"/>
        <v>9.0909090909090912E-2</v>
      </c>
      <c r="J135" s="291"/>
      <c r="K135" s="291"/>
      <c r="L135" s="291"/>
      <c r="M135" s="291"/>
      <c r="N135" s="291"/>
      <c r="O135" s="291"/>
      <c r="P135" s="291"/>
      <c r="Q135" s="291"/>
      <c r="R135" s="291"/>
      <c r="S135" s="291"/>
    </row>
    <row r="136" spans="1:19">
      <c r="A136" s="281" t="s">
        <v>289</v>
      </c>
      <c r="B136" s="250">
        <f t="shared" ref="B136:I136" si="52">B123/B$129</f>
        <v>5.2202283849918436E-2</v>
      </c>
      <c r="C136" s="250">
        <f t="shared" si="52"/>
        <v>6.9306930693069313E-2</v>
      </c>
      <c r="D136" s="250">
        <f t="shared" si="52"/>
        <v>6.9444444444444448E-2</v>
      </c>
      <c r="E136" s="250">
        <f t="shared" si="52"/>
        <v>0</v>
      </c>
      <c r="F136" s="250">
        <f t="shared" si="52"/>
        <v>2.4691358024691357E-2</v>
      </c>
      <c r="G136" s="250">
        <f t="shared" si="52"/>
        <v>6.1349693251533742E-2</v>
      </c>
      <c r="H136" s="250">
        <f t="shared" si="52"/>
        <v>2.0833333333333332E-2</v>
      </c>
      <c r="I136" s="251">
        <f t="shared" si="52"/>
        <v>5.7851239669421489E-2</v>
      </c>
      <c r="J136" s="291"/>
      <c r="K136" s="291"/>
      <c r="L136" s="291"/>
      <c r="M136" s="291"/>
      <c r="N136" s="291"/>
      <c r="O136" s="291"/>
      <c r="P136" s="291"/>
      <c r="Q136" s="291"/>
      <c r="R136" s="291"/>
      <c r="S136" s="291"/>
    </row>
    <row r="137" spans="1:19" ht="15.75" thickBot="1">
      <c r="A137" s="282" t="s">
        <v>285</v>
      </c>
      <c r="B137" s="252">
        <f t="shared" ref="B137:I137" si="53">B124/B$129</f>
        <v>0.25448613376835238</v>
      </c>
      <c r="C137" s="252">
        <f t="shared" si="53"/>
        <v>0.30693069306930693</v>
      </c>
      <c r="D137" s="252">
        <f t="shared" si="53"/>
        <v>0.19444444444444445</v>
      </c>
      <c r="E137" s="252">
        <f t="shared" si="53"/>
        <v>0.29629629629629628</v>
      </c>
      <c r="F137" s="252">
        <f t="shared" si="53"/>
        <v>0.2839506172839506</v>
      </c>
      <c r="G137" s="252">
        <f t="shared" si="53"/>
        <v>0.22699386503067484</v>
      </c>
      <c r="H137" s="252">
        <f t="shared" si="53"/>
        <v>0.25</v>
      </c>
      <c r="I137" s="253">
        <f t="shared" si="53"/>
        <v>0.256198347107438</v>
      </c>
      <c r="J137" s="291"/>
      <c r="K137" s="291"/>
      <c r="L137" s="291"/>
      <c r="M137" s="291"/>
      <c r="N137" s="291"/>
      <c r="O137" s="291"/>
      <c r="P137" s="291"/>
      <c r="Q137" s="291"/>
      <c r="R137" s="291"/>
      <c r="S137" s="291"/>
    </row>
    <row r="138" spans="1:19" ht="15.75" thickTop="1">
      <c r="A138" s="291"/>
      <c r="B138" s="291"/>
      <c r="C138" s="291"/>
      <c r="D138" s="291"/>
      <c r="E138" s="291"/>
      <c r="F138" s="291"/>
      <c r="G138" s="291"/>
      <c r="H138" s="291"/>
      <c r="I138" s="291"/>
      <c r="J138" s="291"/>
      <c r="K138" s="291"/>
      <c r="L138" s="291"/>
      <c r="M138" s="291"/>
      <c r="N138" s="291"/>
      <c r="O138" s="291"/>
      <c r="P138" s="291"/>
      <c r="Q138" s="291"/>
      <c r="R138" s="291"/>
      <c r="S138" s="291"/>
    </row>
    <row r="139" spans="1:19">
      <c r="A139" s="291"/>
      <c r="B139" s="291"/>
      <c r="C139" s="291"/>
      <c r="D139" s="291"/>
      <c r="E139" s="291"/>
      <c r="F139" s="291"/>
      <c r="G139" s="291"/>
      <c r="H139" s="291"/>
      <c r="I139" s="291"/>
      <c r="J139" s="291"/>
      <c r="K139" s="291"/>
      <c r="L139" s="291"/>
      <c r="M139" s="291"/>
      <c r="N139" s="291"/>
      <c r="O139" s="291"/>
      <c r="P139" s="291"/>
      <c r="Q139" s="291"/>
      <c r="R139" s="291"/>
      <c r="S139" s="291"/>
    </row>
    <row r="140" spans="1:19">
      <c r="A140" s="291" t="s">
        <v>101</v>
      </c>
      <c r="B140" s="291" t="s">
        <v>1</v>
      </c>
      <c r="C140" s="291" t="s">
        <v>336</v>
      </c>
      <c r="D140" s="291" t="s">
        <v>337</v>
      </c>
      <c r="E140" s="291" t="s">
        <v>338</v>
      </c>
      <c r="F140" s="291" t="s">
        <v>339</v>
      </c>
      <c r="G140" s="291" t="s">
        <v>340</v>
      </c>
      <c r="H140" s="291" t="s">
        <v>341</v>
      </c>
      <c r="I140" s="291" t="s">
        <v>342</v>
      </c>
      <c r="J140" s="291"/>
      <c r="K140" s="291"/>
      <c r="L140" s="291"/>
      <c r="M140" s="291"/>
      <c r="N140" s="291"/>
      <c r="O140" s="291"/>
      <c r="P140" s="291"/>
      <c r="Q140" s="291"/>
      <c r="R140" s="291"/>
      <c r="S140" s="291"/>
    </row>
    <row r="141" spans="1:19">
      <c r="A141" s="291" t="s">
        <v>297</v>
      </c>
      <c r="B141" s="291">
        <v>34</v>
      </c>
      <c r="C141" s="291">
        <v>6</v>
      </c>
      <c r="D141" s="291">
        <v>3</v>
      </c>
      <c r="E141" s="291">
        <v>3</v>
      </c>
      <c r="F141" s="291">
        <v>11</v>
      </c>
      <c r="G141" s="291">
        <v>3</v>
      </c>
      <c r="H141" s="291">
        <v>3</v>
      </c>
      <c r="I141" s="291">
        <v>5</v>
      </c>
      <c r="J141" s="291"/>
      <c r="K141" s="291"/>
      <c r="L141" s="291"/>
      <c r="M141" s="291"/>
      <c r="N141" s="291"/>
      <c r="O141" s="291"/>
      <c r="P141" s="291"/>
      <c r="Q141" s="291"/>
      <c r="R141" s="291"/>
      <c r="S141" s="291"/>
    </row>
    <row r="142" spans="1:19">
      <c r="A142" s="291" t="s">
        <v>103</v>
      </c>
      <c r="B142" s="291">
        <v>97</v>
      </c>
      <c r="C142" s="291">
        <v>17</v>
      </c>
      <c r="D142" s="291">
        <v>16</v>
      </c>
      <c r="E142" s="291">
        <v>8</v>
      </c>
      <c r="F142" s="291">
        <v>10</v>
      </c>
      <c r="G142" s="291">
        <v>20</v>
      </c>
      <c r="H142" s="291">
        <v>8</v>
      </c>
      <c r="I142" s="291">
        <v>18</v>
      </c>
      <c r="J142" s="291"/>
      <c r="K142" s="291"/>
      <c r="L142" s="291"/>
      <c r="M142" s="291"/>
      <c r="N142" s="291"/>
      <c r="O142" s="291"/>
      <c r="P142" s="291"/>
      <c r="Q142" s="291"/>
      <c r="R142" s="291"/>
      <c r="S142" s="291"/>
    </row>
    <row r="143" spans="1:19">
      <c r="A143" s="291" t="s">
        <v>104</v>
      </c>
      <c r="B143" s="291">
        <v>115</v>
      </c>
      <c r="C143" s="291">
        <v>13</v>
      </c>
      <c r="D143" s="291">
        <v>19</v>
      </c>
      <c r="E143" s="291">
        <v>2</v>
      </c>
      <c r="F143" s="291">
        <v>17</v>
      </c>
      <c r="G143" s="291">
        <v>30</v>
      </c>
      <c r="H143" s="291">
        <v>10</v>
      </c>
      <c r="I143" s="291">
        <v>24</v>
      </c>
      <c r="J143" s="291"/>
      <c r="K143" s="291"/>
      <c r="L143" s="291"/>
      <c r="M143" s="291"/>
      <c r="N143" s="291"/>
      <c r="O143" s="291"/>
      <c r="P143" s="291"/>
      <c r="Q143" s="291"/>
      <c r="R143" s="291"/>
      <c r="S143" s="291"/>
    </row>
    <row r="144" spans="1:19">
      <c r="A144" s="291" t="s">
        <v>105</v>
      </c>
      <c r="B144" s="291">
        <v>149</v>
      </c>
      <c r="C144" s="291">
        <v>38</v>
      </c>
      <c r="D144" s="291">
        <v>8</v>
      </c>
      <c r="E144" s="291">
        <v>2</v>
      </c>
      <c r="F144" s="291">
        <v>20</v>
      </c>
      <c r="G144" s="291">
        <v>41</v>
      </c>
      <c r="H144" s="291">
        <v>9</v>
      </c>
      <c r="I144" s="291">
        <v>31</v>
      </c>
      <c r="J144" s="291"/>
      <c r="K144" s="291"/>
      <c r="L144" s="291"/>
      <c r="M144" s="291"/>
      <c r="N144" s="291"/>
      <c r="O144" s="291"/>
      <c r="P144" s="291"/>
      <c r="Q144" s="291"/>
      <c r="R144" s="291"/>
      <c r="S144" s="291"/>
    </row>
    <row r="145" spans="1:19">
      <c r="A145" s="291" t="s">
        <v>106</v>
      </c>
      <c r="B145" s="291">
        <v>150</v>
      </c>
      <c r="C145" s="291">
        <v>16</v>
      </c>
      <c r="D145" s="291">
        <v>18</v>
      </c>
      <c r="E145" s="291">
        <v>8</v>
      </c>
      <c r="F145" s="291">
        <v>17</v>
      </c>
      <c r="G145" s="291">
        <v>49</v>
      </c>
      <c r="H145" s="291">
        <v>11</v>
      </c>
      <c r="I145" s="291">
        <v>31</v>
      </c>
      <c r="J145" s="291"/>
      <c r="K145" s="291"/>
      <c r="L145" s="291"/>
      <c r="M145" s="291"/>
      <c r="N145" s="291"/>
      <c r="O145" s="291"/>
      <c r="P145" s="291"/>
      <c r="Q145" s="291"/>
      <c r="R145" s="291"/>
      <c r="S145" s="291"/>
    </row>
    <row r="146" spans="1:19">
      <c r="A146" s="291" t="s">
        <v>146</v>
      </c>
      <c r="B146" s="291">
        <v>17</v>
      </c>
      <c r="C146" s="291">
        <v>4</v>
      </c>
      <c r="D146" s="291">
        <v>0</v>
      </c>
      <c r="E146" s="291">
        <v>2</v>
      </c>
      <c r="F146" s="291">
        <v>2</v>
      </c>
      <c r="G146" s="291">
        <v>6</v>
      </c>
      <c r="H146" s="291">
        <v>0</v>
      </c>
      <c r="I146" s="291">
        <v>3</v>
      </c>
      <c r="J146" s="291"/>
      <c r="K146" s="291"/>
      <c r="L146" s="291"/>
      <c r="M146" s="291"/>
      <c r="N146" s="291"/>
      <c r="O146" s="291"/>
      <c r="P146" s="291"/>
      <c r="Q146" s="291"/>
      <c r="R146" s="291"/>
      <c r="S146" s="291"/>
    </row>
    <row r="147" spans="1:19">
      <c r="A147" s="291" t="s">
        <v>107</v>
      </c>
      <c r="B147" s="291">
        <v>47</v>
      </c>
      <c r="C147" s="291">
        <v>7</v>
      </c>
      <c r="D147" s="291">
        <v>7</v>
      </c>
      <c r="E147" s="291">
        <v>2</v>
      </c>
      <c r="F147" s="291">
        <v>3</v>
      </c>
      <c r="G147" s="291">
        <v>14</v>
      </c>
      <c r="H147" s="291">
        <v>6</v>
      </c>
      <c r="I147" s="291">
        <v>8</v>
      </c>
      <c r="J147" s="291"/>
      <c r="K147" s="291"/>
      <c r="L147" s="291"/>
      <c r="M147" s="291"/>
      <c r="N147" s="291"/>
      <c r="O147" s="291"/>
      <c r="P147" s="291"/>
      <c r="Q147" s="291"/>
      <c r="R147" s="291"/>
      <c r="S147" s="291"/>
    </row>
    <row r="148" spans="1:19">
      <c r="A148" s="291"/>
      <c r="B148" s="291">
        <f>SUM(B141:B147)</f>
        <v>609</v>
      </c>
      <c r="C148" s="291">
        <f t="shared" ref="C148:I148" si="54">SUM(C141:C147)</f>
        <v>101</v>
      </c>
      <c r="D148" s="291">
        <f t="shared" si="54"/>
        <v>71</v>
      </c>
      <c r="E148" s="291">
        <f t="shared" si="54"/>
        <v>27</v>
      </c>
      <c r="F148" s="291">
        <f t="shared" si="54"/>
        <v>80</v>
      </c>
      <c r="G148" s="291">
        <f t="shared" si="54"/>
        <v>163</v>
      </c>
      <c r="H148" s="291">
        <f t="shared" si="54"/>
        <v>47</v>
      </c>
      <c r="I148" s="291">
        <f t="shared" si="54"/>
        <v>120</v>
      </c>
      <c r="J148" s="291"/>
      <c r="K148" s="291"/>
      <c r="L148" s="291"/>
      <c r="M148" s="291"/>
      <c r="N148" s="291"/>
      <c r="O148" s="291"/>
      <c r="P148" s="291"/>
      <c r="Q148" s="291"/>
      <c r="R148" s="291"/>
      <c r="S148" s="291"/>
    </row>
    <row r="149" spans="1:19">
      <c r="A149" s="291"/>
      <c r="B149" s="291"/>
      <c r="C149" s="291"/>
      <c r="D149" s="291"/>
      <c r="E149" s="291"/>
      <c r="F149" s="291"/>
      <c r="G149" s="291"/>
      <c r="H149" s="291"/>
      <c r="I149" s="291"/>
      <c r="J149" s="291"/>
      <c r="K149" s="291"/>
      <c r="L149" s="291"/>
      <c r="M149" s="291"/>
      <c r="N149" s="291"/>
      <c r="O149" s="291"/>
      <c r="P149" s="291"/>
      <c r="Q149" s="291"/>
      <c r="R149" s="291"/>
      <c r="S149" s="291"/>
    </row>
    <row r="150" spans="1:19" ht="15.75" thickBot="1">
      <c r="A150" s="291"/>
      <c r="B150" s="291"/>
      <c r="C150" s="291"/>
      <c r="D150" s="291"/>
      <c r="E150" s="291"/>
      <c r="F150" s="291"/>
      <c r="G150" s="291"/>
      <c r="H150" s="291"/>
      <c r="I150" s="291"/>
      <c r="J150" s="291"/>
      <c r="K150" s="291"/>
      <c r="L150" s="291"/>
      <c r="M150" s="291"/>
      <c r="N150" s="291"/>
      <c r="O150" s="291"/>
      <c r="P150" s="291"/>
      <c r="Q150" s="291"/>
      <c r="R150" s="291"/>
      <c r="S150" s="291"/>
    </row>
    <row r="151" spans="1:19" ht="15.75" thickTop="1">
      <c r="A151" s="277" t="s">
        <v>101</v>
      </c>
      <c r="B151" s="278" t="s">
        <v>1</v>
      </c>
      <c r="C151" s="278" t="s">
        <v>336</v>
      </c>
      <c r="D151" s="278" t="s">
        <v>337</v>
      </c>
      <c r="E151" s="278" t="s">
        <v>338</v>
      </c>
      <c r="F151" s="278" t="s">
        <v>339</v>
      </c>
      <c r="G151" s="278" t="s">
        <v>340</v>
      </c>
      <c r="H151" s="278" t="s">
        <v>341</v>
      </c>
      <c r="I151" s="279" t="s">
        <v>342</v>
      </c>
      <c r="J151" s="291"/>
      <c r="K151" s="291"/>
      <c r="L151" s="291"/>
      <c r="M151" s="291"/>
      <c r="N151" s="291"/>
      <c r="O151" s="291"/>
      <c r="P151" s="291"/>
      <c r="Q151" s="291"/>
      <c r="R151" s="291"/>
      <c r="S151" s="291"/>
    </row>
    <row r="152" spans="1:19" s="129" customFormat="1">
      <c r="A152" s="280" t="s">
        <v>28</v>
      </c>
      <c r="B152" s="283">
        <f t="shared" ref="B152:I152" si="55">B148</f>
        <v>609</v>
      </c>
      <c r="C152" s="283">
        <f t="shared" si="55"/>
        <v>101</v>
      </c>
      <c r="D152" s="283">
        <f t="shared" si="55"/>
        <v>71</v>
      </c>
      <c r="E152" s="283">
        <f t="shared" si="55"/>
        <v>27</v>
      </c>
      <c r="F152" s="283">
        <f t="shared" si="55"/>
        <v>80</v>
      </c>
      <c r="G152" s="283">
        <f t="shared" si="55"/>
        <v>163</v>
      </c>
      <c r="H152" s="283">
        <f t="shared" si="55"/>
        <v>47</v>
      </c>
      <c r="I152" s="284">
        <f t="shared" si="55"/>
        <v>120</v>
      </c>
      <c r="J152" s="291"/>
      <c r="K152" s="291"/>
      <c r="L152" s="291"/>
      <c r="M152" s="291"/>
      <c r="N152" s="291"/>
      <c r="O152" s="291"/>
      <c r="P152" s="291"/>
      <c r="Q152" s="291"/>
      <c r="R152" s="291"/>
      <c r="S152" s="291"/>
    </row>
    <row r="153" spans="1:19" s="129" customFormat="1">
      <c r="A153" s="281" t="s">
        <v>350</v>
      </c>
      <c r="B153" s="285">
        <f>SUM(B154:B160)</f>
        <v>1</v>
      </c>
      <c r="C153" s="285">
        <f t="shared" ref="C153:I153" si="56">SUM(C154:C160)</f>
        <v>1</v>
      </c>
      <c r="D153" s="285">
        <f t="shared" si="56"/>
        <v>0.99999999999999989</v>
      </c>
      <c r="E153" s="285">
        <f t="shared" si="56"/>
        <v>1</v>
      </c>
      <c r="F153" s="285">
        <f t="shared" si="56"/>
        <v>1</v>
      </c>
      <c r="G153" s="285">
        <f t="shared" si="56"/>
        <v>1</v>
      </c>
      <c r="H153" s="285">
        <f t="shared" si="56"/>
        <v>1</v>
      </c>
      <c r="I153" s="286">
        <f t="shared" si="56"/>
        <v>1.0000000000000002</v>
      </c>
      <c r="J153" s="291"/>
      <c r="K153" s="291"/>
      <c r="L153" s="291"/>
      <c r="M153" s="291"/>
      <c r="N153" s="291"/>
      <c r="O153" s="291"/>
      <c r="P153" s="291"/>
      <c r="Q153" s="291"/>
      <c r="R153" s="291"/>
      <c r="S153" s="291"/>
    </row>
    <row r="154" spans="1:19">
      <c r="A154" s="281" t="s">
        <v>297</v>
      </c>
      <c r="B154" s="250">
        <f>B141/B$148</f>
        <v>5.5829228243021348E-2</v>
      </c>
      <c r="C154" s="250">
        <f t="shared" ref="C154:I154" si="57">C141/C$148</f>
        <v>5.9405940594059403E-2</v>
      </c>
      <c r="D154" s="250">
        <f t="shared" si="57"/>
        <v>4.2253521126760563E-2</v>
      </c>
      <c r="E154" s="287">
        <f t="shared" si="57"/>
        <v>0.1111111111111111</v>
      </c>
      <c r="F154" s="287">
        <f t="shared" si="57"/>
        <v>0.13750000000000001</v>
      </c>
      <c r="G154" s="250">
        <f t="shared" si="57"/>
        <v>1.8404907975460124E-2</v>
      </c>
      <c r="H154" s="250">
        <f t="shared" si="57"/>
        <v>6.3829787234042548E-2</v>
      </c>
      <c r="I154" s="251">
        <f t="shared" si="57"/>
        <v>4.1666666666666664E-2</v>
      </c>
      <c r="J154" s="291"/>
      <c r="K154" s="291"/>
      <c r="L154" s="291"/>
      <c r="M154" s="291"/>
      <c r="N154" s="291"/>
      <c r="O154" s="291"/>
      <c r="P154" s="291"/>
      <c r="Q154" s="291"/>
      <c r="R154" s="291"/>
      <c r="S154" s="291"/>
    </row>
    <row r="155" spans="1:19">
      <c r="A155" s="281" t="s">
        <v>103</v>
      </c>
      <c r="B155" s="250">
        <f t="shared" ref="B155:I155" si="58">B142/B$148</f>
        <v>0.15927750410509031</v>
      </c>
      <c r="C155" s="250">
        <f t="shared" si="58"/>
        <v>0.16831683168316833</v>
      </c>
      <c r="D155" s="250">
        <f t="shared" si="58"/>
        <v>0.22535211267605634</v>
      </c>
      <c r="E155" s="290">
        <f t="shared" si="58"/>
        <v>0.29629629629629628</v>
      </c>
      <c r="F155" s="250">
        <f t="shared" si="58"/>
        <v>0.125</v>
      </c>
      <c r="G155" s="250">
        <f t="shared" si="58"/>
        <v>0.12269938650306748</v>
      </c>
      <c r="H155" s="250">
        <f t="shared" si="58"/>
        <v>0.1702127659574468</v>
      </c>
      <c r="I155" s="251">
        <f t="shared" si="58"/>
        <v>0.15</v>
      </c>
      <c r="J155" s="291"/>
      <c r="K155" s="291"/>
      <c r="L155" s="291"/>
      <c r="M155" s="291"/>
      <c r="N155" s="291"/>
      <c r="O155" s="291"/>
      <c r="P155" s="291"/>
      <c r="Q155" s="291"/>
      <c r="R155" s="291"/>
      <c r="S155" s="291"/>
    </row>
    <row r="156" spans="1:19">
      <c r="A156" s="281" t="s">
        <v>104</v>
      </c>
      <c r="B156" s="250">
        <f t="shared" ref="B156:I156" si="59">B143/B$148</f>
        <v>0.18883415435139572</v>
      </c>
      <c r="C156" s="250">
        <f t="shared" si="59"/>
        <v>0.12871287128712872</v>
      </c>
      <c r="D156" s="250">
        <f t="shared" si="59"/>
        <v>0.26760563380281688</v>
      </c>
      <c r="E156" s="250">
        <f t="shared" si="59"/>
        <v>7.407407407407407E-2</v>
      </c>
      <c r="F156" s="250">
        <f t="shared" si="59"/>
        <v>0.21249999999999999</v>
      </c>
      <c r="G156" s="250">
        <f t="shared" si="59"/>
        <v>0.18404907975460122</v>
      </c>
      <c r="H156" s="250">
        <f t="shared" si="59"/>
        <v>0.21276595744680851</v>
      </c>
      <c r="I156" s="251">
        <f t="shared" si="59"/>
        <v>0.2</v>
      </c>
      <c r="J156" s="291"/>
      <c r="K156" s="291"/>
      <c r="L156" s="291"/>
      <c r="M156" s="291"/>
      <c r="N156" s="291"/>
      <c r="O156" s="291"/>
      <c r="P156" s="291"/>
      <c r="Q156" s="291"/>
      <c r="R156" s="291"/>
      <c r="S156" s="291"/>
    </row>
    <row r="157" spans="1:19">
      <c r="A157" s="281" t="s">
        <v>105</v>
      </c>
      <c r="B157" s="250">
        <f t="shared" ref="B157:I157" si="60">B144/B$148</f>
        <v>0.24466338259441708</v>
      </c>
      <c r="C157" s="290">
        <f t="shared" si="60"/>
        <v>0.37623762376237624</v>
      </c>
      <c r="D157" s="250">
        <f t="shared" si="60"/>
        <v>0.11267605633802817</v>
      </c>
      <c r="E157" s="250">
        <f t="shared" si="60"/>
        <v>7.407407407407407E-2</v>
      </c>
      <c r="F157" s="250">
        <f t="shared" si="60"/>
        <v>0.25</v>
      </c>
      <c r="G157" s="250">
        <f t="shared" si="60"/>
        <v>0.25153374233128833</v>
      </c>
      <c r="H157" s="250">
        <f t="shared" si="60"/>
        <v>0.19148936170212766</v>
      </c>
      <c r="I157" s="251">
        <f t="shared" si="60"/>
        <v>0.25833333333333336</v>
      </c>
      <c r="J157" s="291"/>
      <c r="K157" s="291"/>
      <c r="L157" s="291"/>
      <c r="M157" s="291"/>
      <c r="N157" s="291"/>
      <c r="O157" s="291"/>
      <c r="P157" s="291"/>
      <c r="Q157" s="291"/>
      <c r="R157" s="291"/>
      <c r="S157" s="291"/>
    </row>
    <row r="158" spans="1:19">
      <c r="A158" s="281" t="s">
        <v>106</v>
      </c>
      <c r="B158" s="250">
        <f t="shared" ref="B158:I158" si="61">B145/B$148</f>
        <v>0.24630541871921183</v>
      </c>
      <c r="C158" s="250">
        <f t="shared" si="61"/>
        <v>0.15841584158415842</v>
      </c>
      <c r="D158" s="250">
        <f t="shared" si="61"/>
        <v>0.25352112676056338</v>
      </c>
      <c r="E158" s="250">
        <f t="shared" si="61"/>
        <v>0.29629629629629628</v>
      </c>
      <c r="F158" s="250">
        <f t="shared" si="61"/>
        <v>0.21249999999999999</v>
      </c>
      <c r="G158" s="250">
        <f t="shared" si="61"/>
        <v>0.30061349693251532</v>
      </c>
      <c r="H158" s="250">
        <f t="shared" si="61"/>
        <v>0.23404255319148937</v>
      </c>
      <c r="I158" s="251">
        <f t="shared" si="61"/>
        <v>0.25833333333333336</v>
      </c>
      <c r="J158" s="291"/>
      <c r="K158" s="291"/>
      <c r="L158" s="291"/>
      <c r="M158" s="291"/>
      <c r="N158" s="291"/>
      <c r="O158" s="291"/>
      <c r="P158" s="291"/>
      <c r="Q158" s="291"/>
      <c r="R158" s="291"/>
      <c r="S158" s="291"/>
    </row>
    <row r="159" spans="1:19">
      <c r="A159" s="281" t="s">
        <v>146</v>
      </c>
      <c r="B159" s="250">
        <f t="shared" ref="B159:I159" si="62">B146/B$148</f>
        <v>2.7914614121510674E-2</v>
      </c>
      <c r="C159" s="250">
        <f t="shared" si="62"/>
        <v>3.9603960396039604E-2</v>
      </c>
      <c r="D159" s="250">
        <f t="shared" si="62"/>
        <v>0</v>
      </c>
      <c r="E159" s="250">
        <f t="shared" si="62"/>
        <v>7.407407407407407E-2</v>
      </c>
      <c r="F159" s="250">
        <f t="shared" si="62"/>
        <v>2.5000000000000001E-2</v>
      </c>
      <c r="G159" s="250">
        <f t="shared" si="62"/>
        <v>3.6809815950920248E-2</v>
      </c>
      <c r="H159" s="250">
        <f t="shared" si="62"/>
        <v>0</v>
      </c>
      <c r="I159" s="251">
        <f t="shared" si="62"/>
        <v>2.5000000000000001E-2</v>
      </c>
      <c r="J159" s="291"/>
      <c r="K159" s="291"/>
      <c r="L159" s="291"/>
      <c r="M159" s="291"/>
      <c r="N159" s="291"/>
      <c r="O159" s="291"/>
      <c r="P159" s="291"/>
      <c r="Q159" s="291"/>
      <c r="R159" s="291"/>
      <c r="S159" s="291"/>
    </row>
    <row r="160" spans="1:19" ht="15.75" thickBot="1">
      <c r="A160" s="282" t="s">
        <v>107</v>
      </c>
      <c r="B160" s="252">
        <f t="shared" ref="B160:I160" si="63">B147/B$148</f>
        <v>7.7175697865353041E-2</v>
      </c>
      <c r="C160" s="252">
        <f t="shared" si="63"/>
        <v>6.9306930693069313E-2</v>
      </c>
      <c r="D160" s="252">
        <f t="shared" si="63"/>
        <v>9.8591549295774641E-2</v>
      </c>
      <c r="E160" s="252">
        <f t="shared" si="63"/>
        <v>7.407407407407407E-2</v>
      </c>
      <c r="F160" s="252">
        <f t="shared" si="63"/>
        <v>3.7499999999999999E-2</v>
      </c>
      <c r="G160" s="252">
        <f t="shared" si="63"/>
        <v>8.5889570552147243E-2</v>
      </c>
      <c r="H160" s="252">
        <f t="shared" si="63"/>
        <v>0.1276595744680851</v>
      </c>
      <c r="I160" s="253">
        <f t="shared" si="63"/>
        <v>6.6666666666666666E-2</v>
      </c>
      <c r="J160" s="291"/>
      <c r="K160" s="291"/>
      <c r="L160" s="291"/>
      <c r="M160" s="291"/>
      <c r="N160" s="291"/>
      <c r="O160" s="291"/>
      <c r="P160" s="291"/>
      <c r="Q160" s="291"/>
      <c r="R160" s="291"/>
      <c r="S160" s="291"/>
    </row>
    <row r="161" spans="1:19" ht="15.75" thickTop="1">
      <c r="A161" s="291"/>
      <c r="B161" s="291"/>
      <c r="C161" s="291"/>
      <c r="D161" s="291"/>
      <c r="E161" s="291"/>
      <c r="F161" s="291"/>
      <c r="G161" s="291"/>
      <c r="H161" s="291"/>
      <c r="I161" s="291"/>
      <c r="J161" s="291"/>
      <c r="K161" s="291"/>
      <c r="L161" s="291"/>
      <c r="M161" s="291"/>
      <c r="N161" s="291"/>
      <c r="O161" s="291"/>
      <c r="P161" s="291"/>
      <c r="Q161" s="291"/>
      <c r="R161" s="291"/>
      <c r="S161" s="291"/>
    </row>
    <row r="162" spans="1:19">
      <c r="A162" s="291"/>
      <c r="B162" s="291"/>
      <c r="C162" s="291"/>
      <c r="D162" s="291"/>
      <c r="E162" s="291"/>
      <c r="F162" s="291"/>
      <c r="G162" s="291"/>
      <c r="H162" s="291"/>
      <c r="I162" s="291"/>
      <c r="J162" s="291"/>
      <c r="K162" s="291"/>
      <c r="L162" s="291"/>
      <c r="M162" s="291"/>
      <c r="N162" s="291"/>
      <c r="O162" s="291"/>
      <c r="P162" s="291"/>
      <c r="Q162" s="291"/>
      <c r="R162" s="291"/>
      <c r="S162" s="291"/>
    </row>
    <row r="163" spans="1:19">
      <c r="A163" s="291" t="s">
        <v>352</v>
      </c>
      <c r="B163" s="291" t="s">
        <v>1</v>
      </c>
      <c r="C163" s="291" t="s">
        <v>336</v>
      </c>
      <c r="D163" s="291" t="s">
        <v>337</v>
      </c>
      <c r="E163" s="291" t="s">
        <v>338</v>
      </c>
      <c r="F163" s="291" t="s">
        <v>339</v>
      </c>
      <c r="G163" s="291" t="s">
        <v>340</v>
      </c>
      <c r="H163" s="291" t="s">
        <v>341</v>
      </c>
      <c r="I163" s="291" t="s">
        <v>342</v>
      </c>
      <c r="J163" s="291"/>
      <c r="K163" s="291"/>
      <c r="L163" s="291"/>
      <c r="M163" s="291"/>
      <c r="N163" s="291"/>
      <c r="O163" s="291"/>
      <c r="P163" s="291"/>
      <c r="Q163" s="291"/>
      <c r="R163" s="291"/>
      <c r="S163" s="291"/>
    </row>
    <row r="164" spans="1:19">
      <c r="A164" s="291" t="s">
        <v>109</v>
      </c>
      <c r="B164" s="291">
        <v>55</v>
      </c>
      <c r="C164" s="291">
        <v>8</v>
      </c>
      <c r="D164" s="291">
        <v>10</v>
      </c>
      <c r="E164" s="291">
        <v>2</v>
      </c>
      <c r="F164" s="291">
        <v>4</v>
      </c>
      <c r="G164" s="291">
        <v>18</v>
      </c>
      <c r="H164" s="291">
        <v>2</v>
      </c>
      <c r="I164" s="291">
        <v>11</v>
      </c>
      <c r="J164" s="291"/>
      <c r="K164" s="291"/>
      <c r="L164" s="291"/>
      <c r="M164" s="291"/>
      <c r="N164" s="291"/>
      <c r="O164" s="291"/>
      <c r="P164" s="291"/>
      <c r="Q164" s="291"/>
      <c r="R164" s="291"/>
      <c r="S164" s="291"/>
    </row>
    <row r="165" spans="1:19">
      <c r="A165" s="291" t="s">
        <v>329</v>
      </c>
      <c r="B165" s="291">
        <v>30</v>
      </c>
      <c r="C165" s="291">
        <v>7</v>
      </c>
      <c r="D165" s="291">
        <v>2</v>
      </c>
      <c r="E165" s="291">
        <v>0</v>
      </c>
      <c r="F165" s="291">
        <v>4</v>
      </c>
      <c r="G165" s="291">
        <v>10</v>
      </c>
      <c r="H165" s="291">
        <v>2</v>
      </c>
      <c r="I165" s="291">
        <v>5</v>
      </c>
      <c r="J165" s="291"/>
      <c r="K165" s="291"/>
      <c r="L165" s="291"/>
      <c r="M165" s="291"/>
      <c r="N165" s="291"/>
      <c r="O165" s="291"/>
      <c r="P165" s="291"/>
      <c r="Q165" s="291"/>
      <c r="R165" s="291"/>
      <c r="S165" s="291"/>
    </row>
    <row r="166" spans="1:19">
      <c r="A166" s="291" t="s">
        <v>327</v>
      </c>
      <c r="B166" s="291">
        <v>78</v>
      </c>
      <c r="C166" s="291">
        <v>17</v>
      </c>
      <c r="D166" s="291">
        <v>7</v>
      </c>
      <c r="E166" s="291">
        <v>5</v>
      </c>
      <c r="F166" s="291">
        <v>5</v>
      </c>
      <c r="G166" s="291">
        <v>14</v>
      </c>
      <c r="H166" s="291">
        <v>10</v>
      </c>
      <c r="I166" s="291">
        <v>20</v>
      </c>
      <c r="J166" s="291"/>
      <c r="K166" s="291"/>
      <c r="L166" s="291"/>
      <c r="M166" s="291"/>
      <c r="N166" s="291"/>
      <c r="O166" s="291"/>
      <c r="P166" s="291"/>
      <c r="Q166" s="291"/>
      <c r="R166" s="291"/>
      <c r="S166" s="291"/>
    </row>
    <row r="167" spans="1:19">
      <c r="A167" s="291" t="s">
        <v>326</v>
      </c>
      <c r="B167" s="291">
        <v>137</v>
      </c>
      <c r="C167" s="291">
        <v>27</v>
      </c>
      <c r="D167" s="291">
        <v>10</v>
      </c>
      <c r="E167" s="291">
        <v>7</v>
      </c>
      <c r="F167" s="291">
        <v>16</v>
      </c>
      <c r="G167" s="291">
        <v>45</v>
      </c>
      <c r="H167" s="291">
        <v>12</v>
      </c>
      <c r="I167" s="291">
        <v>20</v>
      </c>
      <c r="J167" s="291"/>
      <c r="K167" s="291"/>
      <c r="L167" s="291"/>
      <c r="M167" s="291"/>
      <c r="N167" s="291"/>
      <c r="O167" s="291"/>
      <c r="P167" s="291"/>
      <c r="Q167" s="291"/>
      <c r="R167" s="291"/>
      <c r="S167" s="291"/>
    </row>
    <row r="168" spans="1:19">
      <c r="A168" s="291" t="s">
        <v>330</v>
      </c>
      <c r="B168" s="291">
        <v>17</v>
      </c>
      <c r="C168" s="291">
        <v>1</v>
      </c>
      <c r="D168" s="291">
        <v>6</v>
      </c>
      <c r="E168" s="291">
        <v>1</v>
      </c>
      <c r="F168" s="291">
        <v>4</v>
      </c>
      <c r="G168" s="291">
        <v>1</v>
      </c>
      <c r="H168" s="291">
        <v>1</v>
      </c>
      <c r="I168" s="291">
        <v>3</v>
      </c>
      <c r="J168" s="291"/>
      <c r="K168" s="291"/>
      <c r="L168" s="291"/>
      <c r="M168" s="291"/>
      <c r="N168" s="291"/>
      <c r="O168" s="291"/>
      <c r="P168" s="291"/>
      <c r="Q168" s="291"/>
      <c r="R168" s="291"/>
      <c r="S168" s="291"/>
    </row>
    <row r="169" spans="1:19">
      <c r="A169" s="291" t="s">
        <v>325</v>
      </c>
      <c r="B169" s="291">
        <v>223</v>
      </c>
      <c r="C169" s="291">
        <v>29</v>
      </c>
      <c r="D169" s="291">
        <v>32</v>
      </c>
      <c r="E169" s="291">
        <v>7</v>
      </c>
      <c r="F169" s="291">
        <v>32</v>
      </c>
      <c r="G169" s="291">
        <v>55</v>
      </c>
      <c r="H169" s="291">
        <v>21</v>
      </c>
      <c r="I169" s="291">
        <v>47</v>
      </c>
      <c r="J169" s="291"/>
      <c r="K169" s="291"/>
      <c r="L169" s="291"/>
      <c r="M169" s="291"/>
      <c r="N169" s="291"/>
      <c r="O169" s="291"/>
      <c r="P169" s="291"/>
      <c r="Q169" s="291"/>
      <c r="R169" s="291"/>
      <c r="S169" s="291"/>
    </row>
    <row r="170" spans="1:19">
      <c r="A170" s="291" t="s">
        <v>328</v>
      </c>
      <c r="B170" s="291">
        <v>57</v>
      </c>
      <c r="C170" s="291">
        <v>10</v>
      </c>
      <c r="D170" s="291">
        <v>5</v>
      </c>
      <c r="E170" s="291">
        <v>4</v>
      </c>
      <c r="F170" s="291">
        <v>12</v>
      </c>
      <c r="G170" s="291">
        <v>13</v>
      </c>
      <c r="H170" s="291">
        <v>0</v>
      </c>
      <c r="I170" s="291">
        <v>13</v>
      </c>
      <c r="J170" s="291"/>
      <c r="K170" s="291"/>
      <c r="L170" s="291"/>
      <c r="M170" s="291"/>
      <c r="N170" s="291"/>
      <c r="O170" s="291"/>
      <c r="P170" s="291"/>
      <c r="Q170" s="291"/>
      <c r="R170" s="291"/>
      <c r="S170" s="291"/>
    </row>
    <row r="171" spans="1:19">
      <c r="A171" s="291"/>
      <c r="B171" s="291">
        <f>SUM(B164:B170)</f>
        <v>597</v>
      </c>
      <c r="C171" s="291">
        <f t="shared" ref="C171:I171" si="64">SUM(C164:C170)</f>
        <v>99</v>
      </c>
      <c r="D171" s="291">
        <f t="shared" si="64"/>
        <v>72</v>
      </c>
      <c r="E171" s="291">
        <f t="shared" si="64"/>
        <v>26</v>
      </c>
      <c r="F171" s="291">
        <f t="shared" si="64"/>
        <v>77</v>
      </c>
      <c r="G171" s="291">
        <f t="shared" si="64"/>
        <v>156</v>
      </c>
      <c r="H171" s="291">
        <f t="shared" si="64"/>
        <v>48</v>
      </c>
      <c r="I171" s="291">
        <f t="shared" si="64"/>
        <v>119</v>
      </c>
      <c r="J171" s="291"/>
      <c r="K171" s="291"/>
      <c r="L171" s="291"/>
      <c r="M171" s="291"/>
      <c r="N171" s="291"/>
      <c r="O171" s="291"/>
      <c r="P171" s="291"/>
      <c r="Q171" s="291"/>
      <c r="R171" s="291"/>
      <c r="S171" s="291"/>
    </row>
    <row r="172" spans="1:19">
      <c r="A172" s="291"/>
      <c r="B172" s="291"/>
      <c r="C172" s="291"/>
      <c r="D172" s="291"/>
      <c r="E172" s="291"/>
      <c r="F172" s="291"/>
      <c r="G172" s="291"/>
      <c r="H172" s="291"/>
      <c r="I172" s="291"/>
      <c r="J172" s="291"/>
      <c r="K172" s="291"/>
      <c r="L172" s="291"/>
      <c r="M172" s="291"/>
      <c r="N172" s="291"/>
      <c r="O172" s="291"/>
      <c r="P172" s="291"/>
      <c r="Q172" s="291"/>
      <c r="R172" s="291"/>
      <c r="S172" s="291"/>
    </row>
    <row r="173" spans="1:19" ht="15.75" thickBot="1">
      <c r="A173" s="291"/>
      <c r="B173" s="291"/>
      <c r="C173" s="291"/>
      <c r="D173" s="291"/>
      <c r="E173" s="291"/>
      <c r="F173" s="291"/>
      <c r="G173" s="291"/>
      <c r="H173" s="291"/>
      <c r="I173" s="291"/>
      <c r="J173" s="291"/>
      <c r="K173" s="291"/>
      <c r="L173" s="291"/>
      <c r="M173" s="291"/>
      <c r="N173" s="291"/>
      <c r="O173" s="291"/>
      <c r="P173" s="291"/>
      <c r="Q173" s="291"/>
      <c r="R173" s="291"/>
      <c r="S173" s="291"/>
    </row>
    <row r="174" spans="1:19" ht="15.75" thickTop="1">
      <c r="A174" s="277" t="s">
        <v>352</v>
      </c>
      <c r="B174" s="278" t="s">
        <v>1</v>
      </c>
      <c r="C174" s="278" t="s">
        <v>336</v>
      </c>
      <c r="D174" s="278" t="s">
        <v>337</v>
      </c>
      <c r="E174" s="278" t="s">
        <v>338</v>
      </c>
      <c r="F174" s="278" t="s">
        <v>339</v>
      </c>
      <c r="G174" s="278" t="s">
        <v>340</v>
      </c>
      <c r="H174" s="278" t="s">
        <v>341</v>
      </c>
      <c r="I174" s="279" t="s">
        <v>342</v>
      </c>
      <c r="J174" s="291"/>
      <c r="K174" s="291"/>
      <c r="L174" s="291"/>
      <c r="M174" s="291"/>
      <c r="N174" s="291"/>
      <c r="O174" s="291"/>
      <c r="P174" s="291"/>
      <c r="Q174" s="291"/>
      <c r="R174" s="291"/>
      <c r="S174" s="291"/>
    </row>
    <row r="175" spans="1:19" s="129" customFormat="1">
      <c r="A175" s="280" t="s">
        <v>28</v>
      </c>
      <c r="B175" s="283">
        <f t="shared" ref="B175:I175" si="65">B171</f>
        <v>597</v>
      </c>
      <c r="C175" s="283">
        <f t="shared" si="65"/>
        <v>99</v>
      </c>
      <c r="D175" s="283">
        <f t="shared" si="65"/>
        <v>72</v>
      </c>
      <c r="E175" s="283">
        <f t="shared" si="65"/>
        <v>26</v>
      </c>
      <c r="F175" s="283">
        <f t="shared" si="65"/>
        <v>77</v>
      </c>
      <c r="G175" s="283">
        <f t="shared" si="65"/>
        <v>156</v>
      </c>
      <c r="H175" s="283">
        <f t="shared" si="65"/>
        <v>48</v>
      </c>
      <c r="I175" s="284">
        <f t="shared" si="65"/>
        <v>119</v>
      </c>
      <c r="J175" s="291"/>
      <c r="K175" s="291"/>
      <c r="L175" s="291"/>
      <c r="M175" s="291"/>
      <c r="N175" s="291"/>
      <c r="O175" s="291"/>
      <c r="P175" s="291"/>
      <c r="Q175" s="291"/>
      <c r="R175" s="291"/>
      <c r="S175" s="291"/>
    </row>
    <row r="176" spans="1:19" s="129" customFormat="1">
      <c r="A176" s="281" t="s">
        <v>350</v>
      </c>
      <c r="B176" s="285">
        <f>SUM(B177:B183)</f>
        <v>0.99999999999999989</v>
      </c>
      <c r="C176" s="285">
        <f t="shared" ref="C176:I176" si="66">SUM(C177:C183)</f>
        <v>0.99999999999999989</v>
      </c>
      <c r="D176" s="285">
        <f t="shared" si="66"/>
        <v>1</v>
      </c>
      <c r="E176" s="285">
        <f t="shared" si="66"/>
        <v>1</v>
      </c>
      <c r="F176" s="285">
        <f t="shared" si="66"/>
        <v>1</v>
      </c>
      <c r="G176" s="285">
        <f t="shared" si="66"/>
        <v>1</v>
      </c>
      <c r="H176" s="285">
        <f t="shared" si="66"/>
        <v>1</v>
      </c>
      <c r="I176" s="286">
        <f t="shared" si="66"/>
        <v>1</v>
      </c>
      <c r="J176" s="291"/>
      <c r="K176" s="291"/>
      <c r="L176" s="291"/>
      <c r="M176" s="291"/>
      <c r="N176" s="291"/>
      <c r="O176" s="291"/>
      <c r="P176" s="291"/>
      <c r="Q176" s="291"/>
      <c r="R176" s="291"/>
      <c r="S176" s="291"/>
    </row>
    <row r="177" spans="1:19">
      <c r="A177" s="281" t="s">
        <v>109</v>
      </c>
      <c r="B177" s="250">
        <f>B164/B$175</f>
        <v>9.212730318257957E-2</v>
      </c>
      <c r="C177" s="250">
        <f t="shared" ref="C177:I177" si="67">C164/C$175</f>
        <v>8.0808080808080815E-2</v>
      </c>
      <c r="D177" s="287">
        <f t="shared" si="67"/>
        <v>0.1388888888888889</v>
      </c>
      <c r="E177" s="250">
        <f t="shared" si="67"/>
        <v>7.6923076923076927E-2</v>
      </c>
      <c r="F177" s="250">
        <f t="shared" si="67"/>
        <v>5.1948051948051951E-2</v>
      </c>
      <c r="G177" s="287">
        <f t="shared" si="67"/>
        <v>0.11538461538461539</v>
      </c>
      <c r="H177" s="250">
        <f t="shared" si="67"/>
        <v>4.1666666666666664E-2</v>
      </c>
      <c r="I177" s="251">
        <f t="shared" si="67"/>
        <v>9.2436974789915971E-2</v>
      </c>
      <c r="J177" s="291"/>
      <c r="K177" s="291"/>
      <c r="L177" s="291"/>
      <c r="M177" s="291"/>
      <c r="N177" s="291"/>
      <c r="O177" s="291"/>
      <c r="P177" s="291"/>
      <c r="Q177" s="291"/>
      <c r="R177" s="291"/>
      <c r="S177" s="291"/>
    </row>
    <row r="178" spans="1:19">
      <c r="A178" s="281" t="s">
        <v>329</v>
      </c>
      <c r="B178" s="250">
        <f t="shared" ref="B178:I178" si="68">B165/B$175</f>
        <v>5.0251256281407038E-2</v>
      </c>
      <c r="C178" s="250">
        <f t="shared" si="68"/>
        <v>7.0707070707070704E-2</v>
      </c>
      <c r="D178" s="250">
        <f t="shared" si="68"/>
        <v>2.7777777777777776E-2</v>
      </c>
      <c r="E178" s="250">
        <f t="shared" si="68"/>
        <v>0</v>
      </c>
      <c r="F178" s="250">
        <f t="shared" si="68"/>
        <v>5.1948051948051951E-2</v>
      </c>
      <c r="G178" s="250">
        <f t="shared" si="68"/>
        <v>6.4102564102564097E-2</v>
      </c>
      <c r="H178" s="250">
        <f t="shared" si="68"/>
        <v>4.1666666666666664E-2</v>
      </c>
      <c r="I178" s="251">
        <f t="shared" si="68"/>
        <v>4.2016806722689079E-2</v>
      </c>
      <c r="J178" s="291"/>
      <c r="K178" s="291"/>
      <c r="L178" s="291"/>
      <c r="M178" s="291"/>
      <c r="N178" s="291"/>
      <c r="O178" s="291"/>
      <c r="P178" s="291"/>
      <c r="Q178" s="291"/>
      <c r="R178" s="291"/>
      <c r="S178" s="291"/>
    </row>
    <row r="179" spans="1:19">
      <c r="A179" s="281" t="s">
        <v>327</v>
      </c>
      <c r="B179" s="250">
        <f t="shared" ref="B179:I179" si="69">B166/B$175</f>
        <v>0.1306532663316583</v>
      </c>
      <c r="C179" s="287">
        <f t="shared" si="69"/>
        <v>0.17171717171717171</v>
      </c>
      <c r="D179" s="250">
        <f t="shared" si="69"/>
        <v>9.7222222222222224E-2</v>
      </c>
      <c r="E179" s="287">
        <f t="shared" si="69"/>
        <v>0.19230769230769232</v>
      </c>
      <c r="F179" s="250">
        <f t="shared" si="69"/>
        <v>6.4935064935064929E-2</v>
      </c>
      <c r="G179" s="250">
        <f t="shared" si="69"/>
        <v>8.9743589743589744E-2</v>
      </c>
      <c r="H179" s="287">
        <f t="shared" si="69"/>
        <v>0.20833333333333334</v>
      </c>
      <c r="I179" s="288">
        <f t="shared" si="69"/>
        <v>0.16806722689075632</v>
      </c>
      <c r="J179" s="291"/>
      <c r="K179" s="291"/>
      <c r="L179" s="291"/>
      <c r="M179" s="291"/>
      <c r="N179" s="291"/>
      <c r="O179" s="291"/>
      <c r="P179" s="291"/>
      <c r="Q179" s="291"/>
      <c r="R179" s="291"/>
      <c r="S179" s="291"/>
    </row>
    <row r="180" spans="1:19">
      <c r="A180" s="281" t="s">
        <v>326</v>
      </c>
      <c r="B180" s="250">
        <f t="shared" ref="B180:I180" si="70">B167/B$175</f>
        <v>0.22948073701842547</v>
      </c>
      <c r="C180" s="250">
        <f t="shared" si="70"/>
        <v>0.27272727272727271</v>
      </c>
      <c r="D180" s="250">
        <f t="shared" si="70"/>
        <v>0.1388888888888889</v>
      </c>
      <c r="E180" s="250">
        <f t="shared" si="70"/>
        <v>0.26923076923076922</v>
      </c>
      <c r="F180" s="250">
        <f t="shared" si="70"/>
        <v>0.20779220779220781</v>
      </c>
      <c r="G180" s="287">
        <f t="shared" si="70"/>
        <v>0.28846153846153844</v>
      </c>
      <c r="H180" s="250">
        <f t="shared" si="70"/>
        <v>0.25</v>
      </c>
      <c r="I180" s="251">
        <f t="shared" si="70"/>
        <v>0.16806722689075632</v>
      </c>
      <c r="J180" s="291"/>
      <c r="K180" s="291"/>
      <c r="L180" s="291"/>
      <c r="M180" s="291"/>
      <c r="N180" s="291"/>
      <c r="O180" s="291"/>
      <c r="P180" s="291"/>
      <c r="Q180" s="291"/>
      <c r="R180" s="291"/>
      <c r="S180" s="291"/>
    </row>
    <row r="181" spans="1:19">
      <c r="A181" s="281" t="s">
        <v>330</v>
      </c>
      <c r="B181" s="250">
        <f t="shared" ref="B181:I181" si="71">B168/B$175</f>
        <v>2.8475711892797319E-2</v>
      </c>
      <c r="C181" s="250">
        <f t="shared" si="71"/>
        <v>1.0101010101010102E-2</v>
      </c>
      <c r="D181" s="250">
        <f t="shared" si="71"/>
        <v>8.3333333333333329E-2</v>
      </c>
      <c r="E181" s="250">
        <f t="shared" si="71"/>
        <v>3.8461538461538464E-2</v>
      </c>
      <c r="F181" s="250">
        <f t="shared" si="71"/>
        <v>5.1948051948051951E-2</v>
      </c>
      <c r="G181" s="250">
        <f t="shared" si="71"/>
        <v>6.41025641025641E-3</v>
      </c>
      <c r="H181" s="250">
        <f t="shared" si="71"/>
        <v>2.0833333333333332E-2</v>
      </c>
      <c r="I181" s="251">
        <f t="shared" si="71"/>
        <v>2.5210084033613446E-2</v>
      </c>
      <c r="J181" s="291"/>
      <c r="K181" s="291"/>
      <c r="L181" s="291"/>
      <c r="M181" s="291"/>
      <c r="N181" s="291"/>
      <c r="O181" s="291"/>
      <c r="P181" s="291"/>
      <c r="Q181" s="291"/>
      <c r="R181" s="291"/>
      <c r="S181" s="291"/>
    </row>
    <row r="182" spans="1:19">
      <c r="A182" s="281" t="s">
        <v>325</v>
      </c>
      <c r="B182" s="250">
        <f t="shared" ref="B182:I182" si="72">B169/B$175</f>
        <v>0.37353433835845895</v>
      </c>
      <c r="C182" s="250">
        <f t="shared" si="72"/>
        <v>0.29292929292929293</v>
      </c>
      <c r="D182" s="287">
        <f t="shared" si="72"/>
        <v>0.44444444444444442</v>
      </c>
      <c r="E182" s="250">
        <f t="shared" si="72"/>
        <v>0.26923076923076922</v>
      </c>
      <c r="F182" s="287">
        <f t="shared" si="72"/>
        <v>0.41558441558441561</v>
      </c>
      <c r="G182" s="250">
        <f t="shared" si="72"/>
        <v>0.35256410256410259</v>
      </c>
      <c r="H182" s="287">
        <f t="shared" si="72"/>
        <v>0.4375</v>
      </c>
      <c r="I182" s="251">
        <f t="shared" si="72"/>
        <v>0.3949579831932773</v>
      </c>
      <c r="J182" s="291"/>
      <c r="K182" s="291"/>
      <c r="L182" s="291"/>
      <c r="M182" s="291"/>
      <c r="N182" s="291"/>
      <c r="O182" s="291"/>
      <c r="P182" s="291"/>
      <c r="Q182" s="291"/>
      <c r="R182" s="291"/>
      <c r="S182" s="291"/>
    </row>
    <row r="183" spans="1:19" ht="15.75" thickBot="1">
      <c r="A183" s="282" t="s">
        <v>328</v>
      </c>
      <c r="B183" s="252">
        <f t="shared" ref="B183:I183" si="73">B170/B$175</f>
        <v>9.5477386934673364E-2</v>
      </c>
      <c r="C183" s="252">
        <f t="shared" si="73"/>
        <v>0.10101010101010101</v>
      </c>
      <c r="D183" s="252">
        <f t="shared" si="73"/>
        <v>6.9444444444444448E-2</v>
      </c>
      <c r="E183" s="289">
        <f t="shared" si="73"/>
        <v>0.15384615384615385</v>
      </c>
      <c r="F183" s="252">
        <f t="shared" si="73"/>
        <v>0.15584415584415584</v>
      </c>
      <c r="G183" s="252">
        <f t="shared" si="73"/>
        <v>8.3333333333333329E-2</v>
      </c>
      <c r="H183" s="252">
        <f t="shared" si="73"/>
        <v>0</v>
      </c>
      <c r="I183" s="253">
        <f t="shared" si="73"/>
        <v>0.1092436974789916</v>
      </c>
      <c r="J183" s="291"/>
      <c r="K183" s="291"/>
      <c r="L183" s="291"/>
      <c r="M183" s="291"/>
      <c r="N183" s="291"/>
      <c r="O183" s="291"/>
      <c r="P183" s="291"/>
      <c r="Q183" s="291"/>
      <c r="R183" s="291"/>
      <c r="S183" s="291"/>
    </row>
    <row r="184" spans="1:19" ht="15.75" thickTop="1">
      <c r="A184" s="291"/>
      <c r="B184" s="291"/>
      <c r="C184" s="291"/>
      <c r="D184" s="291"/>
      <c r="E184" s="291"/>
      <c r="F184" s="291"/>
      <c r="G184" s="291"/>
      <c r="H184" s="291"/>
      <c r="I184" s="291"/>
      <c r="J184" s="291"/>
      <c r="K184" s="291"/>
      <c r="L184" s="291"/>
      <c r="M184" s="291"/>
      <c r="N184" s="291"/>
      <c r="O184" s="291"/>
      <c r="P184" s="291"/>
      <c r="Q184" s="291"/>
      <c r="R184" s="291"/>
      <c r="S184" s="291"/>
    </row>
    <row r="185" spans="1:19">
      <c r="A185" s="291"/>
      <c r="B185" s="291"/>
      <c r="C185" s="291"/>
      <c r="D185" s="291"/>
      <c r="E185" s="291"/>
      <c r="F185" s="291"/>
      <c r="G185" s="291"/>
      <c r="H185" s="291"/>
      <c r="I185" s="291"/>
      <c r="J185" s="291"/>
      <c r="K185" s="291"/>
      <c r="L185" s="291"/>
      <c r="M185" s="291"/>
      <c r="N185" s="291"/>
      <c r="O185" s="291"/>
      <c r="P185" s="291"/>
      <c r="Q185" s="291"/>
      <c r="R185" s="291"/>
      <c r="S185" s="291"/>
    </row>
    <row r="186" spans="1:19">
      <c r="A186" s="291"/>
      <c r="B186" s="291"/>
      <c r="C186" s="291"/>
      <c r="D186" s="291"/>
      <c r="E186" s="291"/>
      <c r="F186" s="291"/>
      <c r="G186" s="291"/>
      <c r="H186" s="291"/>
      <c r="I186" s="291"/>
      <c r="J186" s="291"/>
      <c r="K186" s="291"/>
      <c r="L186" s="291"/>
      <c r="M186" s="291"/>
      <c r="N186" s="291"/>
      <c r="O186" s="291"/>
      <c r="P186" s="291"/>
      <c r="Q186" s="291"/>
      <c r="R186" s="291"/>
      <c r="S186" s="291"/>
    </row>
    <row r="187" spans="1:19">
      <c r="A187" s="291"/>
      <c r="B187" s="291"/>
      <c r="C187" s="291"/>
      <c r="D187" s="291"/>
      <c r="E187" s="291"/>
      <c r="F187" s="291"/>
      <c r="G187" s="291"/>
      <c r="H187" s="291"/>
      <c r="I187" s="291"/>
      <c r="J187" s="291"/>
      <c r="K187" s="291"/>
      <c r="L187" s="291"/>
      <c r="M187" s="291"/>
      <c r="N187" s="291"/>
      <c r="O187" s="291"/>
      <c r="P187" s="291"/>
      <c r="Q187" s="291"/>
      <c r="R187" s="291"/>
      <c r="S187" s="291"/>
    </row>
    <row r="188" spans="1:19">
      <c r="A188" s="291"/>
      <c r="B188" s="291"/>
      <c r="C188" s="291"/>
      <c r="D188" s="291"/>
      <c r="E188" s="291"/>
      <c r="F188" s="291"/>
      <c r="G188" s="291"/>
      <c r="H188" s="291"/>
      <c r="I188" s="291"/>
      <c r="J188" s="291"/>
      <c r="K188" s="291"/>
      <c r="L188" s="291"/>
      <c r="M188" s="291"/>
      <c r="N188" s="291"/>
      <c r="O188" s="291"/>
      <c r="P188" s="291"/>
      <c r="Q188" s="291"/>
      <c r="R188" s="291"/>
      <c r="S188" s="291"/>
    </row>
    <row r="189" spans="1:19">
      <c r="A189" s="291"/>
      <c r="B189" s="291"/>
      <c r="C189" s="291"/>
      <c r="D189" s="291"/>
      <c r="E189" s="291"/>
      <c r="F189" s="291"/>
      <c r="G189" s="291"/>
      <c r="H189" s="291"/>
      <c r="I189" s="291"/>
      <c r="J189" s="291"/>
      <c r="K189" s="291"/>
      <c r="L189" s="291"/>
      <c r="M189" s="291"/>
      <c r="N189" s="291"/>
      <c r="O189" s="291"/>
      <c r="P189" s="291"/>
      <c r="Q189" s="291"/>
      <c r="R189" s="291"/>
      <c r="S189" s="291"/>
    </row>
    <row r="190" spans="1:19">
      <c r="A190" s="291"/>
      <c r="B190" s="291"/>
      <c r="C190" s="291"/>
      <c r="D190" s="291"/>
      <c r="E190" s="291"/>
      <c r="F190" s="291"/>
      <c r="G190" s="291"/>
      <c r="H190" s="291"/>
      <c r="I190" s="291"/>
      <c r="J190" s="291"/>
      <c r="K190" s="291"/>
      <c r="L190" s="291"/>
      <c r="M190" s="291"/>
      <c r="N190" s="291"/>
      <c r="O190" s="291"/>
      <c r="P190" s="291"/>
      <c r="Q190" s="291"/>
      <c r="R190" s="291"/>
      <c r="S190" s="291"/>
    </row>
    <row r="191" spans="1:19">
      <c r="A191" s="291"/>
      <c r="B191" s="291"/>
      <c r="C191" s="291"/>
      <c r="D191" s="291"/>
      <c r="E191" s="291"/>
      <c r="F191" s="291"/>
      <c r="G191" s="291"/>
      <c r="H191" s="291"/>
      <c r="I191" s="291"/>
      <c r="J191" s="291"/>
      <c r="K191" s="291"/>
      <c r="L191" s="291"/>
      <c r="M191" s="291"/>
      <c r="N191" s="291"/>
      <c r="O191" s="291"/>
      <c r="P191" s="291"/>
      <c r="Q191" s="291"/>
      <c r="R191" s="291"/>
      <c r="S191" s="291"/>
    </row>
    <row r="192" spans="1:19">
      <c r="A192" s="291"/>
      <c r="B192" s="291"/>
      <c r="C192" s="291"/>
      <c r="D192" s="291"/>
      <c r="E192" s="291"/>
      <c r="F192" s="291"/>
      <c r="G192" s="291"/>
      <c r="H192" s="291"/>
      <c r="I192" s="291"/>
      <c r="J192" s="291"/>
      <c r="K192" s="291"/>
      <c r="L192" s="291"/>
      <c r="M192" s="291"/>
      <c r="N192" s="291"/>
      <c r="O192" s="291"/>
      <c r="P192" s="291"/>
      <c r="Q192" s="291"/>
      <c r="R192" s="291"/>
      <c r="S192" s="291"/>
    </row>
    <row r="193" spans="1:19">
      <c r="A193" s="291"/>
      <c r="B193" s="291"/>
      <c r="C193" s="291"/>
      <c r="D193" s="291"/>
      <c r="E193" s="291"/>
      <c r="F193" s="291"/>
      <c r="G193" s="291"/>
      <c r="H193" s="291"/>
      <c r="I193" s="291"/>
      <c r="J193" s="291"/>
      <c r="K193" s="291"/>
      <c r="L193" s="291"/>
      <c r="M193" s="291"/>
      <c r="N193" s="291"/>
      <c r="O193" s="291"/>
      <c r="P193" s="291"/>
      <c r="Q193" s="291"/>
      <c r="R193" s="291"/>
      <c r="S193" s="291"/>
    </row>
    <row r="194" spans="1:19">
      <c r="A194" s="291"/>
      <c r="B194" s="291"/>
      <c r="C194" s="291"/>
      <c r="D194" s="291"/>
      <c r="E194" s="291"/>
      <c r="F194" s="291"/>
      <c r="G194" s="291"/>
      <c r="H194" s="291"/>
      <c r="I194" s="291"/>
      <c r="J194" s="291"/>
      <c r="K194" s="291"/>
      <c r="L194" s="291"/>
      <c r="M194" s="291"/>
      <c r="N194" s="291"/>
      <c r="O194" s="291"/>
      <c r="P194" s="291"/>
      <c r="Q194" s="291"/>
      <c r="R194" s="291"/>
      <c r="S194" s="291"/>
    </row>
    <row r="195" spans="1:19">
      <c r="A195" s="291"/>
      <c r="B195" s="291"/>
      <c r="C195" s="291"/>
      <c r="D195" s="291"/>
      <c r="E195" s="291"/>
      <c r="F195" s="291"/>
      <c r="G195" s="291"/>
      <c r="H195" s="291"/>
      <c r="I195" s="291"/>
      <c r="J195" s="291"/>
      <c r="K195" s="291"/>
      <c r="L195" s="291"/>
      <c r="M195" s="291"/>
      <c r="N195" s="291"/>
      <c r="O195" s="291"/>
      <c r="P195" s="291"/>
      <c r="Q195" s="291"/>
      <c r="R195" s="291"/>
      <c r="S195" s="291"/>
    </row>
    <row r="196" spans="1:19">
      <c r="A196" s="291"/>
      <c r="B196" s="291"/>
      <c r="C196" s="291"/>
      <c r="D196" s="291"/>
      <c r="E196" s="291"/>
      <c r="F196" s="291"/>
      <c r="G196" s="291"/>
      <c r="H196" s="291"/>
      <c r="I196" s="291"/>
      <c r="J196" s="291"/>
      <c r="K196" s="291"/>
      <c r="L196" s="291"/>
      <c r="M196" s="291"/>
      <c r="N196" s="291"/>
      <c r="O196" s="291"/>
      <c r="P196" s="291"/>
      <c r="Q196" s="291"/>
      <c r="R196" s="291"/>
      <c r="S196" s="291"/>
    </row>
    <row r="197" spans="1:19">
      <c r="A197" s="291"/>
      <c r="B197" s="291"/>
      <c r="C197" s="291"/>
      <c r="D197" s="291"/>
      <c r="E197" s="291"/>
      <c r="F197" s="291"/>
      <c r="G197" s="291"/>
      <c r="H197" s="291"/>
      <c r="I197" s="291"/>
      <c r="J197" s="291"/>
      <c r="K197" s="291"/>
      <c r="L197" s="291"/>
      <c r="M197" s="291"/>
      <c r="N197" s="291"/>
      <c r="O197" s="291"/>
      <c r="P197" s="291"/>
      <c r="Q197" s="291"/>
      <c r="R197" s="291"/>
      <c r="S197" s="291"/>
    </row>
    <row r="198" spans="1:19">
      <c r="A198" s="291"/>
      <c r="B198" s="291"/>
      <c r="C198" s="291"/>
      <c r="D198" s="291"/>
      <c r="E198" s="291"/>
      <c r="F198" s="291"/>
      <c r="G198" s="291"/>
      <c r="H198" s="291"/>
      <c r="I198" s="291"/>
      <c r="J198" s="291"/>
      <c r="K198" s="291"/>
      <c r="L198" s="291"/>
      <c r="M198" s="291"/>
      <c r="N198" s="291"/>
      <c r="O198" s="291"/>
      <c r="P198" s="291"/>
      <c r="Q198" s="291"/>
      <c r="R198" s="291"/>
      <c r="S198" s="291"/>
    </row>
    <row r="199" spans="1:19">
      <c r="A199" s="291"/>
      <c r="B199" s="291"/>
      <c r="C199" s="291"/>
      <c r="D199" s="291"/>
      <c r="E199" s="291"/>
      <c r="F199" s="291"/>
      <c r="G199" s="291"/>
      <c r="H199" s="291"/>
      <c r="I199" s="291"/>
      <c r="J199" s="291"/>
      <c r="K199" s="291"/>
      <c r="L199" s="291"/>
      <c r="M199" s="291"/>
      <c r="N199" s="291"/>
      <c r="O199" s="291"/>
      <c r="P199" s="291"/>
      <c r="Q199" s="291"/>
      <c r="R199" s="291"/>
      <c r="S199" s="291"/>
    </row>
    <row r="200" spans="1:19">
      <c r="A200" s="291"/>
      <c r="B200" s="291"/>
      <c r="C200" s="291"/>
      <c r="D200" s="291"/>
      <c r="E200" s="291"/>
      <c r="F200" s="291"/>
      <c r="G200" s="291"/>
      <c r="H200" s="291"/>
      <c r="I200" s="291"/>
      <c r="J200" s="291"/>
      <c r="K200" s="291"/>
      <c r="L200" s="291"/>
      <c r="M200" s="291"/>
      <c r="N200" s="291"/>
      <c r="O200" s="291"/>
      <c r="P200" s="291"/>
      <c r="Q200" s="291"/>
      <c r="R200" s="291"/>
      <c r="S200" s="291"/>
    </row>
    <row r="201" spans="1:19">
      <c r="A201" s="291"/>
      <c r="B201" s="291"/>
      <c r="C201" s="291"/>
      <c r="D201" s="291"/>
      <c r="E201" s="291"/>
      <c r="F201" s="291"/>
      <c r="G201" s="291"/>
      <c r="H201" s="291"/>
      <c r="I201" s="291"/>
      <c r="J201" s="291"/>
      <c r="K201" s="291"/>
      <c r="L201" s="291"/>
      <c r="M201" s="291"/>
      <c r="N201" s="291"/>
      <c r="O201" s="291"/>
      <c r="P201" s="291"/>
      <c r="Q201" s="291"/>
      <c r="R201" s="291"/>
      <c r="S201" s="291"/>
    </row>
    <row r="202" spans="1:19">
      <c r="A202" s="291"/>
      <c r="B202" s="291"/>
      <c r="C202" s="291"/>
      <c r="D202" s="291"/>
      <c r="E202" s="291"/>
      <c r="F202" s="291"/>
      <c r="G202" s="291"/>
      <c r="H202" s="291"/>
      <c r="I202" s="291"/>
      <c r="J202" s="291"/>
      <c r="K202" s="291"/>
      <c r="L202" s="291"/>
      <c r="M202" s="291"/>
      <c r="N202" s="291"/>
      <c r="O202" s="291"/>
      <c r="P202" s="291"/>
      <c r="Q202" s="291"/>
      <c r="R202" s="291"/>
      <c r="S202" s="291"/>
    </row>
    <row r="203" spans="1:19">
      <c r="A203" s="291"/>
      <c r="B203" s="291"/>
      <c r="C203" s="291"/>
      <c r="D203" s="291"/>
      <c r="E203" s="291"/>
      <c r="F203" s="291"/>
      <c r="G203" s="291"/>
      <c r="H203" s="291"/>
      <c r="I203" s="291"/>
      <c r="J203" s="291"/>
      <c r="K203" s="291"/>
      <c r="L203" s="291"/>
      <c r="M203" s="291"/>
      <c r="N203" s="291"/>
      <c r="O203" s="291"/>
      <c r="P203" s="291"/>
      <c r="Q203" s="291"/>
      <c r="R203" s="291"/>
      <c r="S203" s="291"/>
    </row>
    <row r="204" spans="1:19">
      <c r="A204" s="291"/>
      <c r="B204" s="291"/>
      <c r="C204" s="291"/>
      <c r="D204" s="291"/>
      <c r="E204" s="291"/>
      <c r="F204" s="291"/>
      <c r="G204" s="291"/>
      <c r="H204" s="291"/>
      <c r="I204" s="291"/>
      <c r="J204" s="291"/>
      <c r="K204" s="291"/>
      <c r="L204" s="291"/>
      <c r="M204" s="291"/>
      <c r="N204" s="291"/>
      <c r="O204" s="291"/>
      <c r="P204" s="291"/>
      <c r="Q204" s="291"/>
      <c r="R204" s="291"/>
      <c r="S204" s="291"/>
    </row>
    <row r="205" spans="1:19">
      <c r="A205" s="291"/>
      <c r="B205" s="291"/>
      <c r="C205" s="291"/>
      <c r="D205" s="291"/>
      <c r="E205" s="291"/>
      <c r="F205" s="291"/>
      <c r="G205" s="291"/>
      <c r="H205" s="291"/>
      <c r="I205" s="291"/>
      <c r="J205" s="291"/>
      <c r="K205" s="291"/>
      <c r="L205" s="291"/>
      <c r="M205" s="291"/>
      <c r="N205" s="291"/>
      <c r="O205" s="291"/>
      <c r="P205" s="291"/>
      <c r="Q205" s="291"/>
      <c r="R205" s="291"/>
      <c r="S205" s="291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G59"/>
  <sheetViews>
    <sheetView rightToLeft="1" topLeftCell="A49" workbookViewId="0">
      <selection activeCell="I16" sqref="I16"/>
    </sheetView>
  </sheetViews>
  <sheetFormatPr defaultRowHeight="15"/>
  <cols>
    <col min="1" max="1" width="31.7109375" customWidth="1"/>
    <col min="2" max="2" width="9" customWidth="1"/>
    <col min="3" max="3" width="11.42578125" customWidth="1"/>
    <col min="10" max="10" width="51.42578125" bestFit="1" customWidth="1"/>
    <col min="11" max="11" width="7.42578125" bestFit="1" customWidth="1"/>
    <col min="12" max="12" width="15.7109375" bestFit="1" customWidth="1"/>
    <col min="13" max="13" width="15.28515625" bestFit="1" customWidth="1"/>
    <col min="14" max="14" width="8.5703125" bestFit="1" customWidth="1"/>
  </cols>
  <sheetData>
    <row r="1" spans="1:59" s="25" customFormat="1" ht="15.75" thickBot="1">
      <c r="A1" s="100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</row>
    <row r="2" spans="1:59" ht="45.75" thickTop="1">
      <c r="A2" s="42" t="s">
        <v>55</v>
      </c>
      <c r="B2" s="99" t="s">
        <v>31</v>
      </c>
      <c r="C2" s="10" t="s">
        <v>95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</row>
    <row r="3" spans="1:59">
      <c r="A3" s="76" t="s">
        <v>56</v>
      </c>
      <c r="B3" s="80">
        <v>12</v>
      </c>
      <c r="C3" s="97">
        <f t="shared" ref="C3:C8" si="0">B3/$B$9</f>
        <v>0.21052631578947367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</row>
    <row r="4" spans="1:59" ht="30">
      <c r="A4" s="76" t="s">
        <v>141</v>
      </c>
      <c r="B4" s="80">
        <v>6</v>
      </c>
      <c r="C4" s="97">
        <f t="shared" si="0"/>
        <v>0.10526315789473684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</row>
    <row r="5" spans="1:59">
      <c r="A5" s="76" t="s">
        <v>57</v>
      </c>
      <c r="B5" s="80">
        <v>35</v>
      </c>
      <c r="C5" s="97">
        <f t="shared" si="0"/>
        <v>0.61403508771929827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</row>
    <row r="6" spans="1:59" ht="30">
      <c r="A6" s="76" t="s">
        <v>58</v>
      </c>
      <c r="B6" s="80">
        <v>1</v>
      </c>
      <c r="C6" s="97">
        <f t="shared" si="0"/>
        <v>1.7543859649122806E-2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</row>
    <row r="7" spans="1:59" ht="23.25" customHeight="1">
      <c r="A7" s="76" t="s">
        <v>142</v>
      </c>
      <c r="B7" s="80">
        <v>2</v>
      </c>
      <c r="C7" s="97">
        <f t="shared" si="0"/>
        <v>3.5087719298245612E-2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</row>
    <row r="8" spans="1:59">
      <c r="A8" s="76" t="s">
        <v>138</v>
      </c>
      <c r="B8" s="80">
        <v>1</v>
      </c>
      <c r="C8" s="97">
        <f t="shared" si="0"/>
        <v>1.7543859649122806E-2</v>
      </c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</row>
    <row r="9" spans="1:59" ht="15.75" thickBot="1">
      <c r="A9" s="77" t="s">
        <v>28</v>
      </c>
      <c r="B9" s="81">
        <f>SUM(B3:B8)</f>
        <v>57</v>
      </c>
      <c r="C9" s="98">
        <f>SUM(C3:C8)</f>
        <v>1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</row>
    <row r="10" spans="1:59" ht="15.75" thickTop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</row>
    <row r="11" spans="1:59" s="126" customFormat="1">
      <c r="A11" s="144" t="s">
        <v>148</v>
      </c>
      <c r="B11" s="144" t="s">
        <v>1</v>
      </c>
      <c r="C11" s="144" t="s">
        <v>149</v>
      </c>
      <c r="D11" s="144" t="s">
        <v>33</v>
      </c>
      <c r="E11" s="144" t="s">
        <v>150</v>
      </c>
      <c r="F11" s="144" t="s">
        <v>151</v>
      </c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  <c r="BG11" s="128"/>
    </row>
    <row r="12" spans="1:59">
      <c r="A12" s="146" t="s">
        <v>138</v>
      </c>
      <c r="B12" s="144">
        <v>1</v>
      </c>
      <c r="C12" s="144">
        <v>1</v>
      </c>
      <c r="D12" s="144">
        <v>0</v>
      </c>
      <c r="E12" s="144">
        <v>0</v>
      </c>
      <c r="F12" s="144">
        <v>0</v>
      </c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</row>
    <row r="13" spans="1:59">
      <c r="A13" s="146" t="s">
        <v>139</v>
      </c>
      <c r="B13" s="144">
        <v>1</v>
      </c>
      <c r="C13" s="144">
        <v>0</v>
      </c>
      <c r="D13" s="144">
        <v>0</v>
      </c>
      <c r="E13" s="144">
        <v>0</v>
      </c>
      <c r="F13" s="144">
        <v>1</v>
      </c>
      <c r="G13" s="85"/>
      <c r="H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</row>
    <row r="14" spans="1:59">
      <c r="A14" s="147" t="s">
        <v>140</v>
      </c>
      <c r="B14" s="145">
        <v>1</v>
      </c>
      <c r="C14" s="145">
        <v>0</v>
      </c>
      <c r="D14" s="144">
        <v>0</v>
      </c>
      <c r="E14" s="144">
        <v>1</v>
      </c>
      <c r="F14" s="144">
        <v>0</v>
      </c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</row>
    <row r="15" spans="1:59">
      <c r="A15" s="146" t="s">
        <v>56</v>
      </c>
      <c r="B15" s="144">
        <v>12</v>
      </c>
      <c r="C15" s="144">
        <v>6</v>
      </c>
      <c r="D15" s="144">
        <v>2</v>
      </c>
      <c r="E15" s="144">
        <v>1</v>
      </c>
      <c r="F15" s="144">
        <v>3</v>
      </c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</row>
    <row r="16" spans="1:59">
      <c r="A16" s="146" t="s">
        <v>141</v>
      </c>
      <c r="B16" s="144">
        <v>6</v>
      </c>
      <c r="C16" s="144">
        <v>0</v>
      </c>
      <c r="D16" s="144">
        <v>2</v>
      </c>
      <c r="E16" s="144">
        <v>0</v>
      </c>
      <c r="F16" s="144">
        <v>4</v>
      </c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</row>
    <row r="17" spans="1:59">
      <c r="A17" s="146" t="s">
        <v>57</v>
      </c>
      <c r="B17" s="144">
        <v>35</v>
      </c>
      <c r="C17" s="144">
        <v>0</v>
      </c>
      <c r="D17" s="144">
        <v>0</v>
      </c>
      <c r="E17" s="144">
        <v>35</v>
      </c>
      <c r="F17" s="144">
        <v>0</v>
      </c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</row>
    <row r="18" spans="1:59">
      <c r="A18" s="146" t="s">
        <v>152</v>
      </c>
      <c r="B18" s="144">
        <v>2</v>
      </c>
      <c r="C18" s="144">
        <v>0</v>
      </c>
      <c r="D18" s="144">
        <v>1</v>
      </c>
      <c r="E18" s="144">
        <v>0</v>
      </c>
      <c r="F18" s="144">
        <v>1</v>
      </c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</row>
    <row r="19" spans="1:59">
      <c r="A19" s="146" t="s">
        <v>143</v>
      </c>
      <c r="B19" s="144">
        <v>1</v>
      </c>
      <c r="C19" s="144">
        <v>0</v>
      </c>
      <c r="D19" s="144">
        <v>1</v>
      </c>
      <c r="E19" s="144">
        <v>0</v>
      </c>
      <c r="F19" s="144">
        <v>0</v>
      </c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</row>
    <row r="20" spans="1:59">
      <c r="A20" s="146" t="s">
        <v>144</v>
      </c>
      <c r="B20" s="144">
        <v>1</v>
      </c>
      <c r="C20" s="144">
        <v>0</v>
      </c>
      <c r="D20" s="144">
        <v>0</v>
      </c>
      <c r="E20" s="144">
        <v>1</v>
      </c>
      <c r="F20" s="144">
        <v>0</v>
      </c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</row>
    <row r="21" spans="1:59">
      <c r="A21" s="146" t="s">
        <v>145</v>
      </c>
      <c r="B21" s="144">
        <v>1</v>
      </c>
      <c r="C21" s="144">
        <v>0</v>
      </c>
      <c r="D21" s="144">
        <v>0</v>
      </c>
      <c r="E21" s="144">
        <v>1</v>
      </c>
      <c r="F21" s="144">
        <v>0</v>
      </c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</row>
    <row r="22" spans="1:59">
      <c r="A22" s="146" t="s">
        <v>146</v>
      </c>
      <c r="B22" s="144">
        <v>1</v>
      </c>
      <c r="C22" s="144">
        <v>0</v>
      </c>
      <c r="D22" s="144">
        <v>1</v>
      </c>
      <c r="E22" s="144">
        <v>0</v>
      </c>
      <c r="F22" s="144">
        <v>0</v>
      </c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</row>
    <row r="23" spans="1:59" s="25" customFormat="1">
      <c r="A23" s="146" t="s">
        <v>147</v>
      </c>
      <c r="B23" s="144">
        <v>1</v>
      </c>
      <c r="C23" s="144">
        <v>1</v>
      </c>
      <c r="D23" s="144">
        <v>0</v>
      </c>
      <c r="E23" s="144">
        <v>0</v>
      </c>
      <c r="F23" s="144">
        <v>0</v>
      </c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70"/>
      <c r="AI23" s="85"/>
      <c r="AJ23" s="85"/>
      <c r="AK23" s="85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</row>
    <row r="24" spans="1:59" s="25" customFormat="1">
      <c r="A24" s="146" t="s">
        <v>28</v>
      </c>
      <c r="B24" s="144">
        <v>63</v>
      </c>
      <c r="C24" s="144">
        <v>8</v>
      </c>
      <c r="D24" s="144">
        <v>7</v>
      </c>
      <c r="E24" s="144">
        <v>39</v>
      </c>
      <c r="F24" s="144">
        <v>9</v>
      </c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</row>
    <row r="25" spans="1:59" s="25" customFormat="1">
      <c r="A25" s="85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</row>
    <row r="26" spans="1:59">
      <c r="A26" s="85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</row>
    <row r="27" spans="1:59" ht="15.75" thickBot="1">
      <c r="A27" s="130" t="s">
        <v>96</v>
      </c>
      <c r="B27" s="131"/>
      <c r="C27" s="131"/>
      <c r="D27" s="131"/>
      <c r="E27" s="131"/>
      <c r="F27" s="131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</row>
    <row r="28" spans="1:59" ht="30.75" thickTop="1">
      <c r="A28" s="137" t="s">
        <v>55</v>
      </c>
      <c r="B28" s="138" t="s">
        <v>28</v>
      </c>
      <c r="C28" s="139" t="s">
        <v>153</v>
      </c>
      <c r="D28" s="139" t="s">
        <v>34</v>
      </c>
      <c r="E28" s="139" t="s">
        <v>120</v>
      </c>
      <c r="F28" s="133" t="s">
        <v>122</v>
      </c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</row>
    <row r="29" spans="1:59">
      <c r="A29" s="140" t="s">
        <v>9</v>
      </c>
      <c r="B29" s="141">
        <v>63</v>
      </c>
      <c r="C29" s="141">
        <v>8</v>
      </c>
      <c r="D29" s="141">
        <v>7</v>
      </c>
      <c r="E29" s="141">
        <v>39</v>
      </c>
      <c r="F29" s="141">
        <v>9</v>
      </c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</row>
    <row r="30" spans="1:59">
      <c r="A30" s="134" t="s">
        <v>138</v>
      </c>
      <c r="B30" s="142">
        <v>1.5873015873015872E-2</v>
      </c>
      <c r="C30" s="142">
        <v>0.125</v>
      </c>
      <c r="D30" s="142">
        <v>0</v>
      </c>
      <c r="E30" s="142">
        <v>0</v>
      </c>
      <c r="F30" s="142">
        <v>0</v>
      </c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</row>
    <row r="31" spans="1:59">
      <c r="A31" s="134" t="s">
        <v>139</v>
      </c>
      <c r="B31" s="142">
        <v>1.5873015873015872E-2</v>
      </c>
      <c r="C31" s="142">
        <v>0</v>
      </c>
      <c r="D31" s="142">
        <v>0</v>
      </c>
      <c r="E31" s="142">
        <v>0</v>
      </c>
      <c r="F31" s="142">
        <v>0.1111111111111111</v>
      </c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</row>
    <row r="32" spans="1:59">
      <c r="A32" s="134" t="s">
        <v>140</v>
      </c>
      <c r="B32" s="142">
        <v>1.5873015873015872E-2</v>
      </c>
      <c r="C32" s="142">
        <v>0</v>
      </c>
      <c r="D32" s="142">
        <v>0</v>
      </c>
      <c r="E32" s="142">
        <v>2.564102564102564E-2</v>
      </c>
      <c r="F32" s="142">
        <v>0</v>
      </c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</row>
    <row r="33" spans="1:59">
      <c r="A33" s="134" t="s">
        <v>56</v>
      </c>
      <c r="B33" s="142">
        <v>0.19047619047619047</v>
      </c>
      <c r="C33" s="142">
        <v>0.75</v>
      </c>
      <c r="D33" s="142">
        <v>0.2857142857142857</v>
      </c>
      <c r="E33" s="142">
        <v>2.564102564102564E-2</v>
      </c>
      <c r="F33" s="142">
        <v>0.33333333333333331</v>
      </c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</row>
    <row r="34" spans="1:59" ht="30">
      <c r="A34" s="134" t="s">
        <v>141</v>
      </c>
      <c r="B34" s="142">
        <v>9.5238095238095233E-2</v>
      </c>
      <c r="C34" s="142">
        <v>0</v>
      </c>
      <c r="D34" s="142">
        <v>0.2857142857142857</v>
      </c>
      <c r="E34" s="142">
        <v>0</v>
      </c>
      <c r="F34" s="142">
        <v>0.44444444444444442</v>
      </c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</row>
    <row r="35" spans="1:59">
      <c r="A35" s="134" t="s">
        <v>57</v>
      </c>
      <c r="B35" s="142">
        <v>0.55555555555555558</v>
      </c>
      <c r="C35" s="142">
        <v>0</v>
      </c>
      <c r="D35" s="142">
        <v>0</v>
      </c>
      <c r="E35" s="142">
        <v>0.89743589743589747</v>
      </c>
      <c r="F35" s="142">
        <v>0</v>
      </c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</row>
    <row r="36" spans="1:59">
      <c r="A36" s="134" t="s">
        <v>152</v>
      </c>
      <c r="B36" s="142">
        <v>3.1746031746031744E-2</v>
      </c>
      <c r="C36" s="142">
        <v>0</v>
      </c>
      <c r="D36" s="142">
        <v>0.14285714285714285</v>
      </c>
      <c r="E36" s="142">
        <v>0</v>
      </c>
      <c r="F36" s="142">
        <v>0.1111111111111111</v>
      </c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</row>
    <row r="37" spans="1:59">
      <c r="A37" s="134" t="s">
        <v>143</v>
      </c>
      <c r="B37" s="142">
        <v>1.5873015873015872E-2</v>
      </c>
      <c r="C37" s="142">
        <v>0</v>
      </c>
      <c r="D37" s="142">
        <v>0.14285714285714285</v>
      </c>
      <c r="E37" s="142">
        <v>0</v>
      </c>
      <c r="F37" s="142">
        <v>0</v>
      </c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</row>
    <row r="38" spans="1:59">
      <c r="A38" s="134" t="s">
        <v>144</v>
      </c>
      <c r="B38" s="142">
        <v>1.5873015873015872E-2</v>
      </c>
      <c r="C38" s="142">
        <v>0</v>
      </c>
      <c r="D38" s="142">
        <v>0</v>
      </c>
      <c r="E38" s="142">
        <v>2.564102564102564E-2</v>
      </c>
      <c r="F38" s="142">
        <v>0</v>
      </c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</row>
    <row r="39" spans="1:59">
      <c r="A39" s="134" t="s">
        <v>145</v>
      </c>
      <c r="B39" s="142">
        <v>1.5873015873015872E-2</v>
      </c>
      <c r="C39" s="142">
        <v>0</v>
      </c>
      <c r="D39" s="142">
        <v>0</v>
      </c>
      <c r="E39" s="142">
        <v>2.564102564102564E-2</v>
      </c>
      <c r="F39" s="142">
        <v>0</v>
      </c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</row>
    <row r="40" spans="1:59">
      <c r="A40" s="134" t="s">
        <v>146</v>
      </c>
      <c r="B40" s="142">
        <v>1.5873015873015872E-2</v>
      </c>
      <c r="C40" s="142">
        <v>0</v>
      </c>
      <c r="D40" s="142">
        <v>0.14285714285714285</v>
      </c>
      <c r="E40" s="142">
        <v>0</v>
      </c>
      <c r="F40" s="142">
        <v>0</v>
      </c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</row>
    <row r="41" spans="1:59">
      <c r="A41" s="134" t="s">
        <v>147</v>
      </c>
      <c r="B41" s="142">
        <v>1.5873015873015872E-2</v>
      </c>
      <c r="C41" s="142">
        <v>0.125</v>
      </c>
      <c r="D41" s="142">
        <v>0</v>
      </c>
      <c r="E41" s="142">
        <v>0</v>
      </c>
      <c r="F41" s="142">
        <v>0</v>
      </c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</row>
    <row r="42" spans="1:59" ht="15.75" thickBot="1">
      <c r="A42" s="135" t="s">
        <v>28</v>
      </c>
      <c r="B42" s="143">
        <v>0.99999999999999978</v>
      </c>
      <c r="C42" s="143">
        <v>1</v>
      </c>
      <c r="D42" s="143">
        <v>0.99999999999999978</v>
      </c>
      <c r="E42" s="143">
        <v>1</v>
      </c>
      <c r="F42" s="143">
        <v>1</v>
      </c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</row>
    <row r="43" spans="1:59" ht="15.75" thickTop="1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</row>
    <row r="44" spans="1:59">
      <c r="A44" s="85"/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</row>
    <row r="45" spans="1:59">
      <c r="A45" s="85"/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</row>
    <row r="46" spans="1:59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</row>
    <row r="47" spans="1:59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6"/>
      <c r="BB47" s="86"/>
      <c r="BC47" s="86"/>
      <c r="BD47" s="86"/>
      <c r="BE47" s="86"/>
      <c r="BF47" s="86"/>
      <c r="BG47" s="86"/>
    </row>
    <row r="48" spans="1:59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6"/>
      <c r="BB48" s="86"/>
      <c r="BC48" s="86"/>
      <c r="BD48" s="86"/>
      <c r="BE48" s="86"/>
      <c r="BF48" s="86"/>
      <c r="BG48" s="86"/>
    </row>
    <row r="49" spans="1:59">
      <c r="A49" s="85"/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6"/>
      <c r="BB49" s="86"/>
      <c r="BC49" s="86"/>
      <c r="BD49" s="86"/>
      <c r="BE49" s="86"/>
      <c r="BF49" s="86"/>
      <c r="BG49" s="86"/>
    </row>
    <row r="50" spans="1:59">
      <c r="A50" s="85"/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</row>
    <row r="51" spans="1:59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</row>
    <row r="52" spans="1:59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</row>
    <row r="53" spans="1:59">
      <c r="A53" s="85"/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6"/>
      <c r="BB53" s="86"/>
      <c r="BC53" s="86"/>
      <c r="BD53" s="86"/>
      <c r="BE53" s="86"/>
      <c r="BF53" s="86"/>
      <c r="BG53" s="86"/>
    </row>
    <row r="54" spans="1:59">
      <c r="A54" s="85"/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86"/>
      <c r="BB54" s="86"/>
      <c r="BC54" s="86"/>
      <c r="BD54" s="86"/>
      <c r="BE54" s="86"/>
      <c r="BF54" s="86"/>
      <c r="BG54" s="86"/>
    </row>
    <row r="55" spans="1:59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6"/>
      <c r="BB55" s="86"/>
      <c r="BC55" s="86"/>
      <c r="BD55" s="86"/>
      <c r="BE55" s="86"/>
      <c r="BF55" s="86"/>
      <c r="BG55" s="86"/>
    </row>
    <row r="56" spans="1:59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6"/>
      <c r="BB56" s="86"/>
      <c r="BC56" s="86"/>
      <c r="BD56" s="86"/>
      <c r="BE56" s="86"/>
      <c r="BF56" s="86"/>
      <c r="BG56" s="86"/>
    </row>
    <row r="57" spans="1:59">
      <c r="A57" s="85"/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</row>
    <row r="58" spans="1:59">
      <c r="A58" s="70"/>
      <c r="B58" s="70"/>
      <c r="C58" s="70"/>
      <c r="D58" s="70"/>
      <c r="E58" s="70"/>
      <c r="F58" s="70"/>
      <c r="G58" s="70"/>
      <c r="H58" s="70"/>
      <c r="I58" s="70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X58" s="86"/>
      <c r="AY58" s="86"/>
      <c r="AZ58" s="86"/>
      <c r="BA58" s="86"/>
      <c r="BB58" s="86"/>
      <c r="BC58" s="86"/>
      <c r="BD58" s="86"/>
      <c r="BE58" s="86"/>
      <c r="BF58" s="86"/>
      <c r="BG58" s="86"/>
    </row>
    <row r="59" spans="1:59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</row>
  </sheetData>
  <sortState ref="J23:N30">
    <sortCondition descending="1" ref="K3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71"/>
  <sheetViews>
    <sheetView rightToLeft="1" topLeftCell="A49" zoomScaleNormal="100" workbookViewId="0">
      <selection activeCell="D48" sqref="D48"/>
    </sheetView>
  </sheetViews>
  <sheetFormatPr defaultRowHeight="15"/>
  <cols>
    <col min="1" max="1" width="40.28515625" bestFit="1" customWidth="1"/>
    <col min="2" max="9" width="9.5703125" style="53" customWidth="1"/>
    <col min="10" max="10" width="8.42578125" style="53" customWidth="1"/>
    <col min="11" max="11" width="5.42578125" style="53" bestFit="1" customWidth="1"/>
    <col min="12" max="12" width="13.42578125" style="53" customWidth="1"/>
  </cols>
  <sheetData>
    <row r="1" spans="1:19">
      <c r="A1" s="248" t="s">
        <v>59</v>
      </c>
      <c r="B1" s="236" t="s">
        <v>1</v>
      </c>
      <c r="C1" s="236" t="s">
        <v>2</v>
      </c>
      <c r="D1" s="236" t="s">
        <v>3</v>
      </c>
      <c r="E1" s="55"/>
      <c r="F1" s="55"/>
      <c r="G1" s="55"/>
      <c r="H1" s="55"/>
      <c r="I1" s="55"/>
      <c r="J1" s="55"/>
      <c r="K1" s="55"/>
      <c r="L1" s="55"/>
      <c r="M1" s="54"/>
      <c r="N1" s="54"/>
      <c r="O1" s="54"/>
      <c r="P1" s="54"/>
      <c r="Q1" s="54"/>
      <c r="R1" s="54"/>
      <c r="S1" s="54"/>
    </row>
    <row r="2" spans="1:19">
      <c r="A2" s="248" t="s">
        <v>60</v>
      </c>
      <c r="B2" s="236">
        <v>11</v>
      </c>
      <c r="C2" s="236">
        <v>4</v>
      </c>
      <c r="D2" s="236">
        <v>7</v>
      </c>
      <c r="E2" s="55"/>
      <c r="F2" s="55"/>
      <c r="G2" s="55"/>
      <c r="H2" s="55"/>
      <c r="I2" s="55"/>
      <c r="J2" s="55"/>
      <c r="K2" s="55"/>
      <c r="L2" s="55"/>
      <c r="M2" s="54"/>
      <c r="N2" s="54"/>
      <c r="O2" s="54"/>
      <c r="P2" s="54"/>
      <c r="Q2" s="54"/>
      <c r="R2" s="54"/>
      <c r="S2" s="54"/>
    </row>
    <row r="3" spans="1:19">
      <c r="A3" s="249" t="s">
        <v>61</v>
      </c>
      <c r="B3" s="236">
        <v>501</v>
      </c>
      <c r="C3" s="236">
        <v>260</v>
      </c>
      <c r="D3" s="236">
        <v>241</v>
      </c>
      <c r="E3" s="55"/>
      <c r="F3" s="55"/>
      <c r="G3" s="55"/>
      <c r="H3" s="55"/>
      <c r="I3" s="55"/>
      <c r="J3" s="55"/>
      <c r="K3" s="55"/>
      <c r="L3" s="55"/>
      <c r="M3" s="54"/>
      <c r="N3" s="54"/>
      <c r="O3" s="54"/>
      <c r="P3" s="54"/>
      <c r="Q3" s="54"/>
      <c r="R3" s="54"/>
      <c r="S3" s="54"/>
    </row>
    <row r="4" spans="1:19">
      <c r="A4" s="248" t="s">
        <v>62</v>
      </c>
      <c r="B4" s="236">
        <v>101</v>
      </c>
      <c r="C4" s="236">
        <v>35</v>
      </c>
      <c r="D4" s="236">
        <v>66</v>
      </c>
      <c r="E4" s="55"/>
      <c r="F4" s="55"/>
      <c r="G4" s="55"/>
      <c r="H4" s="55"/>
      <c r="I4" s="55"/>
      <c r="J4" s="55"/>
      <c r="K4" s="55"/>
      <c r="L4" s="55"/>
      <c r="M4" s="54"/>
      <c r="N4" s="54"/>
      <c r="O4" s="54"/>
      <c r="P4" s="54"/>
      <c r="Q4" s="54"/>
      <c r="R4" s="54"/>
      <c r="S4" s="54"/>
    </row>
    <row r="5" spans="1:19">
      <c r="A5" s="248" t="s">
        <v>28</v>
      </c>
      <c r="B5" s="236">
        <f>SUM(B2:B4)</f>
        <v>613</v>
      </c>
      <c r="C5" s="236">
        <f t="shared" ref="C5:D5" si="0">SUM(C2:C4)</f>
        <v>299</v>
      </c>
      <c r="D5" s="236">
        <f t="shared" si="0"/>
        <v>314</v>
      </c>
      <c r="E5" s="55"/>
      <c r="F5" s="55"/>
      <c r="G5" s="55"/>
      <c r="H5" s="55"/>
      <c r="I5" s="55"/>
      <c r="J5" s="55"/>
      <c r="K5" s="55"/>
      <c r="L5" s="55"/>
      <c r="M5" s="54"/>
      <c r="N5" s="54"/>
      <c r="O5" s="54"/>
      <c r="P5" s="54"/>
      <c r="Q5" s="54"/>
      <c r="R5" s="54"/>
      <c r="S5" s="54"/>
    </row>
    <row r="6" spans="1:19" s="25" customFormat="1">
      <c r="A6" s="61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4"/>
      <c r="N6" s="54"/>
      <c r="O6" s="54"/>
      <c r="P6" s="54"/>
      <c r="Q6" s="54"/>
      <c r="R6" s="54"/>
      <c r="S6" s="54"/>
    </row>
    <row r="7" spans="1:19" ht="15.75" thickBot="1">
      <c r="A7" s="104" t="s">
        <v>69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4"/>
      <c r="N7" s="54"/>
      <c r="O7" s="54"/>
      <c r="P7" s="54"/>
      <c r="Q7" s="54"/>
      <c r="R7" s="54"/>
      <c r="S7" s="54"/>
    </row>
    <row r="8" spans="1:19" s="25" customFormat="1" ht="45.75" thickTop="1">
      <c r="A8" s="101" t="s">
        <v>59</v>
      </c>
      <c r="B8" s="102" t="s">
        <v>67</v>
      </c>
      <c r="C8" s="102" t="s">
        <v>29</v>
      </c>
      <c r="D8" s="103" t="s">
        <v>30</v>
      </c>
      <c r="E8" s="55"/>
      <c r="F8" s="55"/>
      <c r="G8" s="55"/>
      <c r="H8" s="55"/>
      <c r="I8" s="55"/>
      <c r="J8" s="55"/>
      <c r="K8" s="55"/>
      <c r="L8" s="55"/>
      <c r="M8" s="54"/>
      <c r="N8" s="54"/>
      <c r="O8" s="54"/>
      <c r="P8" s="54"/>
      <c r="Q8" s="54"/>
      <c r="R8" s="54"/>
      <c r="S8" s="54"/>
    </row>
    <row r="9" spans="1:19" s="25" customFormat="1">
      <c r="A9" s="18" t="s">
        <v>31</v>
      </c>
      <c r="B9" s="46">
        <f>B5</f>
        <v>613</v>
      </c>
      <c r="C9" s="46">
        <f t="shared" ref="C9:D9" si="1">C5</f>
        <v>299</v>
      </c>
      <c r="D9" s="49">
        <f t="shared" si="1"/>
        <v>314</v>
      </c>
      <c r="E9" s="55"/>
      <c r="F9" s="55"/>
      <c r="G9" s="55"/>
      <c r="H9" s="55"/>
      <c r="I9" s="55"/>
      <c r="J9" s="55"/>
      <c r="K9" s="55"/>
      <c r="L9" s="55"/>
      <c r="M9" s="54"/>
      <c r="N9" s="54"/>
      <c r="O9" s="54"/>
      <c r="P9" s="54"/>
      <c r="Q9" s="54"/>
      <c r="R9" s="54"/>
      <c r="S9" s="54"/>
    </row>
    <row r="10" spans="1:19" s="25" customFormat="1">
      <c r="A10" s="56" t="s">
        <v>28</v>
      </c>
      <c r="B10" s="47">
        <f>SUM(B11:B13)</f>
        <v>0.99999999999999989</v>
      </c>
      <c r="C10" s="47">
        <f t="shared" ref="C10:D10" si="2">SUM(C11:C13)</f>
        <v>1</v>
      </c>
      <c r="D10" s="50">
        <f t="shared" si="2"/>
        <v>1.0000000000000002</v>
      </c>
      <c r="E10" s="55"/>
      <c r="F10" s="55"/>
      <c r="G10" s="55"/>
      <c r="H10" s="55"/>
      <c r="I10" s="55"/>
      <c r="J10" s="55"/>
      <c r="K10" s="55"/>
      <c r="L10" s="55"/>
      <c r="M10" s="54"/>
      <c r="N10" s="54"/>
      <c r="O10" s="54"/>
      <c r="P10" s="54"/>
      <c r="Q10" s="54"/>
      <c r="R10" s="54"/>
      <c r="S10" s="54"/>
    </row>
    <row r="11" spans="1:19" s="25" customFormat="1">
      <c r="A11" s="78" t="s">
        <v>61</v>
      </c>
      <c r="B11" s="57">
        <f t="shared" ref="B11:D11" si="3">B3/B$5</f>
        <v>0.81729200652528544</v>
      </c>
      <c r="C11" s="57">
        <f t="shared" si="3"/>
        <v>0.86956521739130432</v>
      </c>
      <c r="D11" s="58">
        <f t="shared" si="3"/>
        <v>0.76751592356687903</v>
      </c>
      <c r="E11" s="55"/>
      <c r="F11" s="55"/>
      <c r="G11" s="55"/>
      <c r="H11" s="55"/>
      <c r="I11" s="55"/>
      <c r="J11" s="55"/>
      <c r="K11" s="55"/>
      <c r="L11" s="55"/>
      <c r="M11" s="54"/>
      <c r="N11" s="54"/>
      <c r="O11" s="54"/>
      <c r="P11" s="54"/>
      <c r="Q11" s="54"/>
      <c r="R11" s="54"/>
      <c r="S11" s="54"/>
    </row>
    <row r="12" spans="1:19" s="25" customFormat="1">
      <c r="A12" s="78" t="s">
        <v>62</v>
      </c>
      <c r="B12" s="57">
        <f t="shared" ref="B12:D12" si="4">B4/B$5</f>
        <v>0.16476345840130505</v>
      </c>
      <c r="C12" s="57">
        <f t="shared" si="4"/>
        <v>0.11705685618729098</v>
      </c>
      <c r="D12" s="58">
        <f t="shared" si="4"/>
        <v>0.21019108280254778</v>
      </c>
      <c r="E12" s="55"/>
      <c r="F12" s="55"/>
      <c r="G12" s="55"/>
      <c r="H12" s="55"/>
      <c r="I12" s="55"/>
      <c r="J12" s="55"/>
      <c r="K12" s="55"/>
      <c r="L12" s="55"/>
      <c r="M12" s="54"/>
      <c r="N12" s="54"/>
      <c r="O12" s="54"/>
      <c r="P12" s="54"/>
      <c r="Q12" s="54"/>
      <c r="R12" s="54"/>
      <c r="S12" s="54"/>
    </row>
    <row r="13" spans="1:19" s="25" customFormat="1" ht="15.75" thickBot="1">
      <c r="A13" s="79" t="s">
        <v>60</v>
      </c>
      <c r="B13" s="59">
        <f>B2/B$5</f>
        <v>1.794453507340946E-2</v>
      </c>
      <c r="C13" s="59">
        <f t="shared" ref="C13:D13" si="5">C2/C$5</f>
        <v>1.3377926421404682E-2</v>
      </c>
      <c r="D13" s="60">
        <f t="shared" si="5"/>
        <v>2.2292993630573247E-2</v>
      </c>
      <c r="E13" s="55"/>
      <c r="F13" s="55"/>
      <c r="G13" s="55"/>
      <c r="H13" s="55"/>
      <c r="I13" s="55"/>
      <c r="J13" s="55"/>
      <c r="K13" s="55"/>
      <c r="L13" s="55"/>
      <c r="M13" s="54"/>
      <c r="N13" s="54"/>
      <c r="O13" s="54"/>
      <c r="P13" s="54"/>
      <c r="Q13" s="54"/>
      <c r="R13" s="54"/>
      <c r="S13" s="54"/>
    </row>
    <row r="14" spans="1:19" s="25" customFormat="1" ht="15.75" thickTop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4"/>
      <c r="N14" s="54"/>
      <c r="O14" s="54"/>
      <c r="P14" s="54"/>
      <c r="Q14" s="54"/>
      <c r="R14" s="54"/>
      <c r="S14" s="54"/>
    </row>
    <row r="15" spans="1:19" s="25" customFormat="1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4"/>
      <c r="N15" s="54"/>
      <c r="O15" s="54"/>
      <c r="P15" s="54"/>
      <c r="Q15" s="54"/>
      <c r="R15" s="54"/>
      <c r="S15" s="54"/>
    </row>
    <row r="16" spans="1:19" ht="60">
      <c r="A16" s="148" t="s">
        <v>59</v>
      </c>
      <c r="B16" s="148" t="s">
        <v>157</v>
      </c>
      <c r="C16" s="148" t="s">
        <v>65</v>
      </c>
      <c r="D16" s="148" t="s">
        <v>66</v>
      </c>
      <c r="E16" s="148" t="s">
        <v>158</v>
      </c>
      <c r="F16" s="148" t="s">
        <v>64</v>
      </c>
      <c r="G16" s="148" t="s">
        <v>63</v>
      </c>
      <c r="H16" s="148" t="s">
        <v>156</v>
      </c>
      <c r="I16" s="148" t="s">
        <v>1</v>
      </c>
      <c r="J16" s="55"/>
      <c r="K16" s="55"/>
      <c r="L16" s="55"/>
      <c r="M16" s="54"/>
      <c r="N16" s="54"/>
      <c r="O16" s="54"/>
      <c r="P16" s="54"/>
      <c r="Q16" s="54"/>
      <c r="R16" s="54"/>
      <c r="S16" s="54"/>
    </row>
    <row r="17" spans="1:19">
      <c r="A17" s="148" t="s">
        <v>154</v>
      </c>
      <c r="B17" s="148">
        <v>7</v>
      </c>
      <c r="C17" s="148">
        <v>41</v>
      </c>
      <c r="D17" s="148">
        <v>88</v>
      </c>
      <c r="E17" s="148">
        <v>88</v>
      </c>
      <c r="F17" s="148">
        <v>182</v>
      </c>
      <c r="G17" s="148">
        <v>92</v>
      </c>
      <c r="H17" s="148">
        <v>0</v>
      </c>
      <c r="I17" s="148">
        <v>501</v>
      </c>
      <c r="J17" s="55"/>
      <c r="K17" s="55"/>
      <c r="L17" s="55"/>
      <c r="M17" s="54"/>
      <c r="N17" s="54"/>
      <c r="O17" s="54"/>
      <c r="P17" s="54"/>
      <c r="Q17" s="54"/>
      <c r="R17" s="54"/>
      <c r="S17" s="54"/>
    </row>
    <row r="18" spans="1:19">
      <c r="A18" s="148" t="s">
        <v>62</v>
      </c>
      <c r="B18" s="148">
        <v>8</v>
      </c>
      <c r="C18" s="148">
        <v>20</v>
      </c>
      <c r="D18" s="148">
        <v>20</v>
      </c>
      <c r="E18" s="148">
        <v>20</v>
      </c>
      <c r="F18" s="148">
        <v>16</v>
      </c>
      <c r="G18" s="148">
        <v>4</v>
      </c>
      <c r="H18" s="148">
        <v>11</v>
      </c>
      <c r="I18" s="148">
        <v>101</v>
      </c>
      <c r="J18" s="55"/>
      <c r="K18" s="55"/>
      <c r="L18" s="55"/>
      <c r="M18" s="54"/>
      <c r="N18" s="54"/>
      <c r="O18" s="54"/>
      <c r="P18" s="54"/>
      <c r="Q18" s="54"/>
      <c r="R18" s="54"/>
      <c r="S18" s="54"/>
    </row>
    <row r="19" spans="1:19" ht="30">
      <c r="A19" s="148" t="s">
        <v>155</v>
      </c>
      <c r="B19" s="148">
        <v>2</v>
      </c>
      <c r="C19" s="148">
        <v>1</v>
      </c>
      <c r="D19" s="148">
        <v>2</v>
      </c>
      <c r="E19" s="148">
        <v>4</v>
      </c>
      <c r="F19" s="148">
        <v>1</v>
      </c>
      <c r="G19" s="148">
        <v>0</v>
      </c>
      <c r="H19" s="148">
        <v>0</v>
      </c>
      <c r="I19" s="148">
        <v>11</v>
      </c>
      <c r="J19" s="55"/>
      <c r="K19" s="55"/>
      <c r="L19" s="55"/>
      <c r="M19" s="54"/>
      <c r="N19" s="54"/>
      <c r="O19" s="54"/>
      <c r="P19" s="54"/>
      <c r="Q19" s="54"/>
      <c r="R19" s="54"/>
      <c r="S19" s="54"/>
    </row>
    <row r="20" spans="1:19">
      <c r="A20" s="148" t="s">
        <v>28</v>
      </c>
      <c r="B20" s="148">
        <f>SUM(B17:B19)</f>
        <v>17</v>
      </c>
      <c r="C20" s="148">
        <f t="shared" ref="C20:I20" si="6">SUM(C17:C19)</f>
        <v>62</v>
      </c>
      <c r="D20" s="148">
        <f t="shared" si="6"/>
        <v>110</v>
      </c>
      <c r="E20" s="148">
        <f t="shared" si="6"/>
        <v>112</v>
      </c>
      <c r="F20" s="148">
        <f t="shared" si="6"/>
        <v>199</v>
      </c>
      <c r="G20" s="148">
        <f t="shared" si="6"/>
        <v>96</v>
      </c>
      <c r="H20" s="148">
        <f t="shared" si="6"/>
        <v>11</v>
      </c>
      <c r="I20" s="148">
        <f t="shared" si="6"/>
        <v>613</v>
      </c>
      <c r="J20" s="55"/>
      <c r="K20" s="55"/>
      <c r="L20" s="55"/>
      <c r="M20" s="54"/>
      <c r="N20" s="54"/>
      <c r="O20" s="54"/>
      <c r="P20" s="54"/>
      <c r="Q20" s="54"/>
      <c r="R20" s="54"/>
      <c r="S20" s="54"/>
    </row>
    <row r="21" spans="1:19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4"/>
      <c r="N21" s="54"/>
      <c r="O21" s="54"/>
      <c r="P21" s="54"/>
      <c r="Q21" s="54"/>
      <c r="R21" s="54"/>
      <c r="S21" s="54"/>
    </row>
    <row r="22" spans="1:19" ht="15.75" thickBot="1">
      <c r="A22" s="104" t="s">
        <v>160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4"/>
      <c r="N22" s="54"/>
      <c r="O22" s="54"/>
      <c r="P22" s="54"/>
      <c r="Q22" s="54"/>
      <c r="R22" s="54"/>
      <c r="S22" s="54"/>
    </row>
    <row r="23" spans="1:19" s="25" customFormat="1" ht="60.75" thickTop="1">
      <c r="A23" s="132" t="s">
        <v>59</v>
      </c>
      <c r="B23" s="139" t="s">
        <v>116</v>
      </c>
      <c r="C23" s="139" t="s">
        <v>22</v>
      </c>
      <c r="D23" s="139" t="s">
        <v>23</v>
      </c>
      <c r="E23" s="139" t="s">
        <v>159</v>
      </c>
      <c r="F23" s="139" t="s">
        <v>21</v>
      </c>
      <c r="G23" s="139" t="s">
        <v>20</v>
      </c>
      <c r="H23" s="139" t="s">
        <v>115</v>
      </c>
      <c r="I23" s="133" t="s">
        <v>28</v>
      </c>
      <c r="J23" s="55"/>
      <c r="K23" s="55"/>
      <c r="L23" s="55"/>
      <c r="M23" s="54"/>
      <c r="N23" s="54"/>
      <c r="O23" s="54"/>
      <c r="P23" s="54"/>
      <c r="Q23" s="54"/>
      <c r="R23" s="54"/>
      <c r="S23" s="54"/>
    </row>
    <row r="24" spans="1:19" s="129" customFormat="1">
      <c r="A24" s="18" t="s">
        <v>31</v>
      </c>
      <c r="B24" s="46">
        <f>SUM(B20)</f>
        <v>17</v>
      </c>
      <c r="C24" s="46">
        <f t="shared" ref="C24:I24" si="7">SUM(C20)</f>
        <v>62</v>
      </c>
      <c r="D24" s="46">
        <f t="shared" si="7"/>
        <v>110</v>
      </c>
      <c r="E24" s="46">
        <f t="shared" si="7"/>
        <v>112</v>
      </c>
      <c r="F24" s="46">
        <f t="shared" si="7"/>
        <v>199</v>
      </c>
      <c r="G24" s="46">
        <f t="shared" si="7"/>
        <v>96</v>
      </c>
      <c r="H24" s="46">
        <f t="shared" si="7"/>
        <v>11</v>
      </c>
      <c r="I24" s="49">
        <f t="shared" si="7"/>
        <v>613</v>
      </c>
      <c r="J24" s="55"/>
      <c r="K24" s="55"/>
      <c r="L24" s="55"/>
      <c r="M24" s="54"/>
      <c r="N24" s="54"/>
      <c r="O24" s="54"/>
      <c r="P24" s="54"/>
      <c r="Q24" s="54"/>
      <c r="R24" s="54"/>
      <c r="S24" s="54"/>
    </row>
    <row r="25" spans="1:19" s="129" customFormat="1">
      <c r="A25" s="65" t="s">
        <v>28</v>
      </c>
      <c r="B25" s="106">
        <f>SUM(B26:B28)</f>
        <v>1</v>
      </c>
      <c r="C25" s="106">
        <f t="shared" ref="C25:I25" si="8">SUM(C26:C28)</f>
        <v>1</v>
      </c>
      <c r="D25" s="106">
        <f t="shared" si="8"/>
        <v>1</v>
      </c>
      <c r="E25" s="106">
        <f t="shared" si="8"/>
        <v>1</v>
      </c>
      <c r="F25" s="106">
        <f t="shared" si="8"/>
        <v>1</v>
      </c>
      <c r="G25" s="106">
        <f t="shared" si="8"/>
        <v>1</v>
      </c>
      <c r="H25" s="106">
        <f t="shared" si="8"/>
        <v>1</v>
      </c>
      <c r="I25" s="84">
        <f t="shared" si="8"/>
        <v>0.99999999999999989</v>
      </c>
      <c r="J25" s="55"/>
      <c r="K25" s="55"/>
      <c r="L25" s="55"/>
      <c r="M25" s="54"/>
      <c r="N25" s="54"/>
      <c r="O25" s="54"/>
      <c r="P25" s="54"/>
      <c r="Q25" s="54"/>
      <c r="R25" s="54"/>
      <c r="S25" s="54"/>
    </row>
    <row r="26" spans="1:19" s="25" customFormat="1">
      <c r="A26" s="134" t="s">
        <v>154</v>
      </c>
      <c r="B26" s="71">
        <f>B17/B$20</f>
        <v>0.41176470588235292</v>
      </c>
      <c r="C26" s="71">
        <f t="shared" ref="C26:I26" si="9">C17/C$20</f>
        <v>0.66129032258064513</v>
      </c>
      <c r="D26" s="71">
        <f t="shared" si="9"/>
        <v>0.8</v>
      </c>
      <c r="E26" s="71">
        <f t="shared" si="9"/>
        <v>0.7857142857142857</v>
      </c>
      <c r="F26" s="71">
        <f t="shared" si="9"/>
        <v>0.914572864321608</v>
      </c>
      <c r="G26" s="71">
        <f t="shared" si="9"/>
        <v>0.95833333333333337</v>
      </c>
      <c r="H26" s="71">
        <f t="shared" si="9"/>
        <v>0</v>
      </c>
      <c r="I26" s="107">
        <f t="shared" si="9"/>
        <v>0.81729200652528544</v>
      </c>
      <c r="J26" s="55"/>
      <c r="K26" s="55"/>
      <c r="L26" s="55"/>
      <c r="M26" s="54"/>
      <c r="N26" s="54"/>
      <c r="O26" s="54"/>
      <c r="P26" s="54"/>
      <c r="Q26" s="54"/>
      <c r="R26" s="54"/>
      <c r="S26" s="54"/>
    </row>
    <row r="27" spans="1:19" s="25" customFormat="1">
      <c r="A27" s="134" t="s">
        <v>62</v>
      </c>
      <c r="B27" s="71">
        <f t="shared" ref="B27:I28" si="10">B18/B$20</f>
        <v>0.47058823529411764</v>
      </c>
      <c r="C27" s="71">
        <f t="shared" si="10"/>
        <v>0.32258064516129031</v>
      </c>
      <c r="D27" s="71">
        <f t="shared" si="10"/>
        <v>0.18181818181818182</v>
      </c>
      <c r="E27" s="71">
        <f t="shared" si="10"/>
        <v>0.17857142857142858</v>
      </c>
      <c r="F27" s="71">
        <f t="shared" si="10"/>
        <v>8.0402010050251257E-2</v>
      </c>
      <c r="G27" s="71">
        <f t="shared" si="10"/>
        <v>4.1666666666666664E-2</v>
      </c>
      <c r="H27" s="71">
        <f t="shared" si="10"/>
        <v>1</v>
      </c>
      <c r="I27" s="107">
        <f t="shared" si="10"/>
        <v>0.16476345840130505</v>
      </c>
      <c r="J27" s="55"/>
      <c r="K27" s="55"/>
      <c r="L27" s="55"/>
      <c r="M27" s="54"/>
      <c r="N27" s="54"/>
      <c r="O27" s="54"/>
      <c r="P27" s="54"/>
      <c r="Q27" s="54"/>
      <c r="R27" s="54"/>
      <c r="S27" s="54"/>
    </row>
    <row r="28" spans="1:19" s="25" customFormat="1" ht="30.75" thickBot="1">
      <c r="A28" s="135" t="s">
        <v>155</v>
      </c>
      <c r="B28" s="108">
        <f t="shared" si="10"/>
        <v>0.11764705882352941</v>
      </c>
      <c r="C28" s="108">
        <f t="shared" si="10"/>
        <v>1.6129032258064516E-2</v>
      </c>
      <c r="D28" s="108">
        <f t="shared" si="10"/>
        <v>1.8181818181818181E-2</v>
      </c>
      <c r="E28" s="108">
        <f t="shared" si="10"/>
        <v>3.5714285714285712E-2</v>
      </c>
      <c r="F28" s="108">
        <f t="shared" si="10"/>
        <v>5.0251256281407036E-3</v>
      </c>
      <c r="G28" s="108">
        <f t="shared" si="10"/>
        <v>0</v>
      </c>
      <c r="H28" s="108">
        <f t="shared" si="10"/>
        <v>0</v>
      </c>
      <c r="I28" s="109">
        <f t="shared" si="10"/>
        <v>1.794453507340946E-2</v>
      </c>
      <c r="J28" s="55"/>
      <c r="K28" s="55"/>
      <c r="L28" s="55"/>
      <c r="M28" s="54"/>
      <c r="N28" s="54"/>
      <c r="O28" s="54"/>
      <c r="P28" s="54"/>
      <c r="Q28" s="54"/>
      <c r="R28" s="54"/>
      <c r="S28" s="54"/>
    </row>
    <row r="29" spans="1:19" s="25" customFormat="1" ht="15.75" thickTop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4"/>
      <c r="N29" s="54"/>
      <c r="O29" s="54"/>
      <c r="P29" s="54"/>
      <c r="Q29" s="54"/>
      <c r="R29" s="54"/>
      <c r="S29" s="54"/>
    </row>
    <row r="30" spans="1:19" s="25" customFormat="1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4"/>
      <c r="N30" s="54"/>
      <c r="O30" s="54"/>
      <c r="P30" s="54"/>
      <c r="Q30" s="54"/>
      <c r="R30" s="54"/>
      <c r="S30" s="54"/>
    </row>
    <row r="31" spans="1:19" s="25" customFormat="1" ht="52.5" customHeight="1">
      <c r="A31" s="148" t="s">
        <v>59</v>
      </c>
      <c r="B31" s="148" t="s">
        <v>150</v>
      </c>
      <c r="C31" s="148" t="s">
        <v>149</v>
      </c>
      <c r="D31" s="148" t="s">
        <v>151</v>
      </c>
      <c r="E31" s="148" t="s">
        <v>33</v>
      </c>
      <c r="F31" s="148" t="s">
        <v>161</v>
      </c>
      <c r="G31" s="148" t="s">
        <v>1</v>
      </c>
      <c r="H31" s="55"/>
      <c r="I31" s="55"/>
      <c r="J31" s="55"/>
      <c r="K31" s="55"/>
      <c r="L31" s="55"/>
      <c r="M31" s="54"/>
      <c r="N31" s="54"/>
      <c r="O31" s="54"/>
      <c r="P31" s="54"/>
      <c r="Q31" s="54"/>
      <c r="R31" s="54"/>
      <c r="S31" s="54"/>
    </row>
    <row r="32" spans="1:19" s="25" customFormat="1">
      <c r="A32" s="148" t="s">
        <v>154</v>
      </c>
      <c r="B32" s="148">
        <v>18</v>
      </c>
      <c r="C32" s="148">
        <v>72</v>
      </c>
      <c r="D32" s="148">
        <v>115</v>
      </c>
      <c r="E32" s="148">
        <v>291</v>
      </c>
      <c r="F32" s="148">
        <v>5</v>
      </c>
      <c r="G32" s="148">
        <v>501</v>
      </c>
      <c r="H32" s="55"/>
      <c r="I32" s="55"/>
      <c r="J32" s="55"/>
      <c r="K32" s="55"/>
      <c r="L32" s="55"/>
      <c r="M32" s="54"/>
      <c r="N32" s="54"/>
      <c r="O32" s="54"/>
      <c r="P32" s="54"/>
      <c r="Q32" s="54"/>
      <c r="R32" s="54"/>
      <c r="S32" s="54"/>
    </row>
    <row r="33" spans="1:19" s="25" customFormat="1">
      <c r="A33" s="148" t="s">
        <v>62</v>
      </c>
      <c r="B33" s="148">
        <v>58</v>
      </c>
      <c r="C33" s="148">
        <v>13</v>
      </c>
      <c r="D33" s="148">
        <v>12</v>
      </c>
      <c r="E33" s="148">
        <v>18</v>
      </c>
      <c r="F33" s="148">
        <v>0</v>
      </c>
      <c r="G33" s="148">
        <v>101</v>
      </c>
      <c r="H33" s="55"/>
      <c r="I33" s="55"/>
      <c r="J33" s="55"/>
      <c r="K33" s="55"/>
      <c r="L33" s="55"/>
      <c r="M33" s="54"/>
      <c r="N33" s="54"/>
      <c r="O33" s="54"/>
      <c r="P33" s="54"/>
      <c r="Q33" s="54"/>
      <c r="R33" s="54"/>
      <c r="S33" s="54"/>
    </row>
    <row r="34" spans="1:19" s="25" customFormat="1" ht="30">
      <c r="A34" s="148" t="s">
        <v>155</v>
      </c>
      <c r="B34" s="148">
        <v>5</v>
      </c>
      <c r="C34" s="148">
        <v>3</v>
      </c>
      <c r="D34" s="148">
        <v>2</v>
      </c>
      <c r="E34" s="148">
        <v>1</v>
      </c>
      <c r="F34" s="148">
        <v>0</v>
      </c>
      <c r="G34" s="148">
        <v>11</v>
      </c>
      <c r="I34" s="55"/>
      <c r="J34" s="55"/>
      <c r="K34" s="55"/>
      <c r="L34" s="55"/>
      <c r="M34" s="54"/>
      <c r="N34" s="54"/>
      <c r="O34" s="54"/>
      <c r="P34" s="54"/>
      <c r="Q34" s="54"/>
      <c r="R34" s="54"/>
      <c r="S34" s="54"/>
    </row>
    <row r="35" spans="1:19" s="25" customFormat="1">
      <c r="A35" s="148" t="s">
        <v>28</v>
      </c>
      <c r="B35" s="148">
        <f>SUM(B32:B34)</f>
        <v>81</v>
      </c>
      <c r="C35" s="148">
        <f t="shared" ref="C35:G35" si="11">SUM(C32:C34)</f>
        <v>88</v>
      </c>
      <c r="D35" s="148">
        <f t="shared" si="11"/>
        <v>129</v>
      </c>
      <c r="E35" s="148">
        <f t="shared" si="11"/>
        <v>310</v>
      </c>
      <c r="F35" s="148">
        <f t="shared" si="11"/>
        <v>5</v>
      </c>
      <c r="G35" s="148">
        <f t="shared" si="11"/>
        <v>613</v>
      </c>
      <c r="H35" s="55"/>
      <c r="I35" s="55"/>
      <c r="J35" s="55"/>
      <c r="K35" s="55"/>
      <c r="L35" s="55"/>
      <c r="M35" s="54"/>
      <c r="N35" s="54"/>
      <c r="O35" s="54"/>
      <c r="P35" s="54"/>
      <c r="Q35" s="54"/>
      <c r="R35" s="54"/>
      <c r="S35" s="54"/>
    </row>
    <row r="36" spans="1:19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4"/>
      <c r="N36" s="54"/>
      <c r="O36" s="54"/>
      <c r="P36" s="54"/>
      <c r="Q36" s="54"/>
      <c r="R36" s="54"/>
      <c r="S36" s="54"/>
    </row>
    <row r="37" spans="1:19" ht="15.75" thickBot="1">
      <c r="A37" s="104" t="s">
        <v>163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4"/>
      <c r="N37" s="54"/>
      <c r="O37" s="54"/>
      <c r="P37" s="54"/>
      <c r="Q37" s="54"/>
      <c r="R37" s="54"/>
      <c r="S37" s="54"/>
    </row>
    <row r="38" spans="1:19" s="25" customFormat="1" ht="45.75" thickTop="1">
      <c r="A38" s="132" t="s">
        <v>59</v>
      </c>
      <c r="B38" s="139" t="s">
        <v>120</v>
      </c>
      <c r="C38" s="139" t="s">
        <v>153</v>
      </c>
      <c r="D38" s="139" t="s">
        <v>122</v>
      </c>
      <c r="E38" s="139" t="s">
        <v>34</v>
      </c>
      <c r="F38" s="139" t="s">
        <v>162</v>
      </c>
      <c r="G38" s="133" t="s">
        <v>28</v>
      </c>
      <c r="H38" s="55"/>
      <c r="I38" s="55"/>
      <c r="J38" s="55"/>
      <c r="K38" s="55"/>
      <c r="L38" s="55"/>
      <c r="M38" s="54"/>
      <c r="N38" s="54"/>
      <c r="O38" s="54"/>
      <c r="P38" s="54"/>
      <c r="Q38" s="54"/>
      <c r="R38" s="54"/>
      <c r="S38" s="54"/>
    </row>
    <row r="39" spans="1:19" s="129" customFormat="1">
      <c r="A39" s="18" t="s">
        <v>31</v>
      </c>
      <c r="B39" s="46">
        <f>B35</f>
        <v>81</v>
      </c>
      <c r="C39" s="46">
        <f t="shared" ref="C39:G39" si="12">C35</f>
        <v>88</v>
      </c>
      <c r="D39" s="46">
        <f t="shared" si="12"/>
        <v>129</v>
      </c>
      <c r="E39" s="46">
        <f t="shared" si="12"/>
        <v>310</v>
      </c>
      <c r="F39" s="46">
        <f t="shared" si="12"/>
        <v>5</v>
      </c>
      <c r="G39" s="49">
        <f t="shared" si="12"/>
        <v>613</v>
      </c>
      <c r="H39" s="55"/>
      <c r="I39" s="55"/>
      <c r="J39" s="55"/>
      <c r="K39" s="55"/>
      <c r="L39" s="55"/>
      <c r="M39" s="54"/>
      <c r="N39" s="54"/>
      <c r="O39" s="54"/>
      <c r="P39" s="54"/>
      <c r="Q39" s="54"/>
      <c r="R39" s="54"/>
      <c r="S39" s="54"/>
    </row>
    <row r="40" spans="1:19" s="129" customFormat="1">
      <c r="A40" s="56" t="s">
        <v>28</v>
      </c>
      <c r="B40" s="106">
        <f>SUM(B41:B43)</f>
        <v>1</v>
      </c>
      <c r="C40" s="106">
        <f t="shared" ref="C40:G40" si="13">SUM(C41:C43)</f>
        <v>1</v>
      </c>
      <c r="D40" s="106">
        <f t="shared" si="13"/>
        <v>1</v>
      </c>
      <c r="E40" s="106">
        <f t="shared" si="13"/>
        <v>1</v>
      </c>
      <c r="F40" s="106">
        <f t="shared" si="13"/>
        <v>1</v>
      </c>
      <c r="G40" s="84">
        <f t="shared" si="13"/>
        <v>0.99999999999999989</v>
      </c>
      <c r="H40" s="55"/>
      <c r="I40" s="55"/>
      <c r="J40" s="55"/>
      <c r="K40" s="55"/>
      <c r="L40" s="55"/>
      <c r="M40" s="54"/>
      <c r="N40" s="54"/>
      <c r="O40" s="54"/>
      <c r="P40" s="54"/>
      <c r="Q40" s="54"/>
      <c r="R40" s="54"/>
      <c r="S40" s="54"/>
    </row>
    <row r="41" spans="1:19" s="25" customFormat="1">
      <c r="A41" s="134" t="s">
        <v>154</v>
      </c>
      <c r="B41" s="71">
        <f>B32/B$35</f>
        <v>0.22222222222222221</v>
      </c>
      <c r="C41" s="71">
        <f t="shared" ref="C41:G41" si="14">C32/C$35</f>
        <v>0.81818181818181823</v>
      </c>
      <c r="D41" s="71">
        <f t="shared" si="14"/>
        <v>0.89147286821705429</v>
      </c>
      <c r="E41" s="71">
        <f t="shared" si="14"/>
        <v>0.93870967741935485</v>
      </c>
      <c r="F41" s="71">
        <f t="shared" si="14"/>
        <v>1</v>
      </c>
      <c r="G41" s="107">
        <f t="shared" si="14"/>
        <v>0.81729200652528544</v>
      </c>
      <c r="H41" s="55"/>
      <c r="I41" s="55"/>
      <c r="J41" s="55"/>
      <c r="K41" s="55"/>
      <c r="L41" s="55"/>
      <c r="M41" s="54"/>
      <c r="N41" s="54"/>
      <c r="O41" s="54"/>
      <c r="P41" s="54"/>
      <c r="Q41" s="54"/>
      <c r="R41" s="54"/>
      <c r="S41" s="54"/>
    </row>
    <row r="42" spans="1:19" s="25" customFormat="1">
      <c r="A42" s="134" t="s">
        <v>62</v>
      </c>
      <c r="B42" s="71">
        <f t="shared" ref="B42:G43" si="15">B33/B$35</f>
        <v>0.71604938271604934</v>
      </c>
      <c r="C42" s="71">
        <f t="shared" si="15"/>
        <v>0.14772727272727273</v>
      </c>
      <c r="D42" s="71">
        <f t="shared" si="15"/>
        <v>9.3023255813953487E-2</v>
      </c>
      <c r="E42" s="71">
        <f t="shared" si="15"/>
        <v>5.8064516129032261E-2</v>
      </c>
      <c r="F42" s="71">
        <f t="shared" si="15"/>
        <v>0</v>
      </c>
      <c r="G42" s="107">
        <f t="shared" si="15"/>
        <v>0.16476345840130505</v>
      </c>
      <c r="H42" s="55"/>
      <c r="I42" s="55"/>
      <c r="J42" s="55"/>
      <c r="K42" s="55"/>
      <c r="L42" s="55"/>
      <c r="M42" s="54"/>
      <c r="N42" s="54"/>
      <c r="O42" s="54"/>
      <c r="P42" s="54"/>
      <c r="Q42" s="54"/>
      <c r="R42" s="54"/>
      <c r="S42" s="54"/>
    </row>
    <row r="43" spans="1:19" ht="30.75" thickBot="1">
      <c r="A43" s="135" t="s">
        <v>155</v>
      </c>
      <c r="B43" s="108">
        <f t="shared" si="15"/>
        <v>6.1728395061728392E-2</v>
      </c>
      <c r="C43" s="108">
        <f t="shared" si="15"/>
        <v>3.4090909090909088E-2</v>
      </c>
      <c r="D43" s="108">
        <f t="shared" si="15"/>
        <v>1.5503875968992248E-2</v>
      </c>
      <c r="E43" s="108">
        <f t="shared" si="15"/>
        <v>3.2258064516129032E-3</v>
      </c>
      <c r="F43" s="108">
        <f t="shared" si="15"/>
        <v>0</v>
      </c>
      <c r="G43" s="109">
        <f t="shared" si="15"/>
        <v>1.794453507340946E-2</v>
      </c>
      <c r="H43" s="55"/>
      <c r="I43" s="55"/>
      <c r="J43" s="55"/>
      <c r="K43" s="55"/>
      <c r="L43" s="55"/>
      <c r="M43" s="54"/>
      <c r="N43" s="54"/>
      <c r="O43" s="54"/>
      <c r="P43" s="54"/>
      <c r="Q43" s="54"/>
      <c r="R43" s="54"/>
      <c r="S43" s="54"/>
    </row>
    <row r="44" spans="1:19" s="25" customFormat="1" ht="15.75" thickTop="1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4"/>
      <c r="N44" s="54"/>
      <c r="O44" s="54"/>
      <c r="P44" s="54"/>
      <c r="Q44" s="54"/>
      <c r="R44" s="54"/>
      <c r="S44" s="54"/>
    </row>
    <row r="45" spans="1:19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4"/>
      <c r="N45" s="54"/>
      <c r="O45" s="54"/>
      <c r="P45" s="54"/>
      <c r="Q45" s="54"/>
      <c r="R45" s="54"/>
      <c r="S45" s="54"/>
    </row>
    <row r="46" spans="1:19" ht="45">
      <c r="A46" s="148" t="s">
        <v>59</v>
      </c>
      <c r="B46" s="148" t="s">
        <v>35</v>
      </c>
      <c r="C46" s="148" t="s">
        <v>40</v>
      </c>
      <c r="D46" s="148" t="s">
        <v>37</v>
      </c>
      <c r="E46" s="148" t="s">
        <v>39</v>
      </c>
      <c r="F46" s="148" t="s">
        <v>36</v>
      </c>
      <c r="G46" s="148" t="s">
        <v>38</v>
      </c>
      <c r="H46" s="148" t="s">
        <v>1</v>
      </c>
      <c r="I46" s="148"/>
      <c r="J46" s="55"/>
      <c r="K46" s="55"/>
      <c r="L46" s="55"/>
      <c r="M46" s="54"/>
      <c r="N46" s="54"/>
      <c r="O46" s="54"/>
      <c r="P46" s="54"/>
      <c r="Q46" s="54"/>
      <c r="R46" s="54"/>
      <c r="S46" s="54"/>
    </row>
    <row r="47" spans="1:19" ht="30">
      <c r="A47" s="148" t="s">
        <v>60</v>
      </c>
      <c r="B47" s="148">
        <v>0</v>
      </c>
      <c r="C47" s="148">
        <v>3</v>
      </c>
      <c r="D47" s="148">
        <v>1</v>
      </c>
      <c r="E47" s="148">
        <v>3</v>
      </c>
      <c r="F47" s="148">
        <v>3</v>
      </c>
      <c r="G47" s="148">
        <v>1</v>
      </c>
      <c r="H47" s="148">
        <v>11</v>
      </c>
      <c r="I47" s="148"/>
      <c r="J47" s="55"/>
      <c r="K47" s="55"/>
      <c r="L47" s="55"/>
      <c r="M47" s="54"/>
      <c r="N47" s="54"/>
      <c r="O47" s="54"/>
      <c r="P47" s="54"/>
      <c r="Q47" s="54"/>
      <c r="R47" s="54"/>
      <c r="S47" s="54"/>
    </row>
    <row r="48" spans="1:19">
      <c r="A48" s="148" t="s">
        <v>61</v>
      </c>
      <c r="B48" s="148">
        <v>42</v>
      </c>
      <c r="C48" s="148">
        <v>110</v>
      </c>
      <c r="D48" s="148">
        <v>130</v>
      </c>
      <c r="E48" s="148">
        <v>87</v>
      </c>
      <c r="F48" s="148">
        <v>73</v>
      </c>
      <c r="G48" s="148">
        <v>59</v>
      </c>
      <c r="H48" s="148">
        <v>501</v>
      </c>
      <c r="I48" s="148"/>
      <c r="J48" s="55"/>
      <c r="K48" s="55"/>
      <c r="L48" s="55"/>
      <c r="M48" s="54"/>
      <c r="N48" s="54"/>
      <c r="O48" s="54"/>
      <c r="P48" s="54"/>
      <c r="Q48" s="54"/>
      <c r="R48" s="54"/>
      <c r="S48" s="54"/>
    </row>
    <row r="49" spans="1:19">
      <c r="A49" s="148" t="s">
        <v>62</v>
      </c>
      <c r="B49" s="148">
        <v>1</v>
      </c>
      <c r="C49" s="148">
        <v>3</v>
      </c>
      <c r="D49" s="148">
        <v>19</v>
      </c>
      <c r="E49" s="148">
        <v>26</v>
      </c>
      <c r="F49" s="148">
        <v>38</v>
      </c>
      <c r="G49" s="148">
        <v>14</v>
      </c>
      <c r="H49" s="148">
        <v>101</v>
      </c>
      <c r="I49" s="148"/>
      <c r="J49" s="55"/>
      <c r="K49" s="55"/>
      <c r="L49" s="55"/>
      <c r="M49" s="54"/>
      <c r="N49" s="54"/>
      <c r="O49" s="54"/>
      <c r="P49" s="54"/>
      <c r="Q49" s="54"/>
      <c r="R49" s="54"/>
      <c r="S49" s="54"/>
    </row>
    <row r="50" spans="1:19" s="25" customFormat="1">
      <c r="A50" s="148" t="s">
        <v>28</v>
      </c>
      <c r="B50" s="148">
        <f>SUM(B47:B49)</f>
        <v>43</v>
      </c>
      <c r="C50" s="148">
        <f t="shared" ref="C50:H50" si="16">SUM(C47:C49)</f>
        <v>116</v>
      </c>
      <c r="D50" s="148">
        <f t="shared" si="16"/>
        <v>150</v>
      </c>
      <c r="E50" s="148">
        <f t="shared" si="16"/>
        <v>116</v>
      </c>
      <c r="F50" s="148">
        <f t="shared" si="16"/>
        <v>114</v>
      </c>
      <c r="G50" s="148">
        <f t="shared" si="16"/>
        <v>74</v>
      </c>
      <c r="H50" s="148">
        <f t="shared" si="16"/>
        <v>613</v>
      </c>
      <c r="I50" s="55"/>
      <c r="J50" s="55"/>
      <c r="K50" s="55"/>
      <c r="L50" s="55"/>
      <c r="M50" s="54"/>
      <c r="N50" s="54"/>
      <c r="O50" s="54"/>
      <c r="P50" s="54"/>
      <c r="Q50" s="54"/>
      <c r="R50" s="54"/>
      <c r="S50" s="54"/>
    </row>
    <row r="51" spans="1:19" s="25" customFormat="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4"/>
      <c r="N51" s="54"/>
      <c r="O51" s="54"/>
      <c r="P51" s="54"/>
      <c r="Q51" s="54"/>
      <c r="R51" s="54"/>
      <c r="S51" s="54"/>
    </row>
    <row r="52" spans="1:19" s="25" customFormat="1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4"/>
      <c r="N52" s="54"/>
      <c r="O52" s="54"/>
      <c r="P52" s="54"/>
      <c r="Q52" s="54"/>
      <c r="R52" s="54"/>
      <c r="S52" s="54"/>
    </row>
    <row r="53" spans="1:19" ht="15.75" thickBot="1">
      <c r="A53" s="104" t="s">
        <v>164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4"/>
      <c r="N53" s="54"/>
      <c r="O53" s="54"/>
      <c r="P53" s="54"/>
      <c r="Q53" s="54"/>
      <c r="R53" s="54"/>
      <c r="S53" s="54"/>
    </row>
    <row r="54" spans="1:19" s="25" customFormat="1" ht="45.75" thickTop="1">
      <c r="A54" s="132" t="s">
        <v>59</v>
      </c>
      <c r="B54" s="139" t="s">
        <v>41</v>
      </c>
      <c r="C54" s="139" t="s">
        <v>44</v>
      </c>
      <c r="D54" s="139" t="s">
        <v>70</v>
      </c>
      <c r="E54" s="139" t="s">
        <v>43</v>
      </c>
      <c r="F54" s="139" t="s">
        <v>42</v>
      </c>
      <c r="G54" s="139" t="s">
        <v>17</v>
      </c>
      <c r="H54" s="133" t="s">
        <v>28</v>
      </c>
      <c r="I54" s="55"/>
      <c r="J54" s="55"/>
      <c r="K54" s="55"/>
      <c r="L54" s="55"/>
      <c r="M54" s="54"/>
      <c r="N54" s="54"/>
      <c r="O54" s="54"/>
      <c r="P54" s="54"/>
      <c r="Q54" s="54"/>
      <c r="R54" s="54"/>
      <c r="S54" s="54"/>
    </row>
    <row r="55" spans="1:19" s="25" customFormat="1">
      <c r="A55" s="18" t="s">
        <v>31</v>
      </c>
      <c r="B55" s="66">
        <f>SUM(B47:B49)</f>
        <v>43</v>
      </c>
      <c r="C55" s="66">
        <f t="shared" ref="C55:H55" si="17">SUM(C47:C49)</f>
        <v>116</v>
      </c>
      <c r="D55" s="66">
        <f t="shared" si="17"/>
        <v>150</v>
      </c>
      <c r="E55" s="66">
        <f t="shared" si="17"/>
        <v>116</v>
      </c>
      <c r="F55" s="66">
        <f t="shared" si="17"/>
        <v>114</v>
      </c>
      <c r="G55" s="66">
        <f t="shared" si="17"/>
        <v>74</v>
      </c>
      <c r="H55" s="67">
        <f t="shared" si="17"/>
        <v>613</v>
      </c>
      <c r="I55" s="55"/>
      <c r="J55" s="55"/>
      <c r="K55" s="55"/>
      <c r="L55" s="55"/>
      <c r="M55" s="54"/>
      <c r="N55" s="54"/>
      <c r="O55" s="54"/>
      <c r="P55" s="54"/>
      <c r="Q55" s="54"/>
      <c r="R55" s="54"/>
      <c r="S55" s="54"/>
    </row>
    <row r="56" spans="1:19" s="25" customFormat="1">
      <c r="A56" s="18" t="s">
        <v>28</v>
      </c>
      <c r="B56" s="68">
        <f>SUM(B57:B59)</f>
        <v>1</v>
      </c>
      <c r="C56" s="68">
        <f t="shared" ref="C56:H56" si="18">SUM(C57:C59)</f>
        <v>1</v>
      </c>
      <c r="D56" s="68">
        <f t="shared" si="18"/>
        <v>1</v>
      </c>
      <c r="E56" s="68">
        <f t="shared" si="18"/>
        <v>1</v>
      </c>
      <c r="F56" s="68">
        <f t="shared" si="18"/>
        <v>1</v>
      </c>
      <c r="G56" s="68">
        <f t="shared" si="18"/>
        <v>1</v>
      </c>
      <c r="H56" s="69">
        <f t="shared" si="18"/>
        <v>0.99999999999999989</v>
      </c>
      <c r="I56" s="55"/>
      <c r="J56" s="55"/>
      <c r="K56" s="55"/>
      <c r="L56" s="55"/>
      <c r="M56" s="54"/>
      <c r="N56" s="54"/>
      <c r="O56" s="54"/>
      <c r="P56" s="54"/>
      <c r="Q56" s="54"/>
      <c r="R56" s="54"/>
      <c r="S56" s="54"/>
    </row>
    <row r="57" spans="1:19" s="25" customFormat="1" ht="30">
      <c r="A57" s="134" t="s">
        <v>60</v>
      </c>
      <c r="B57" s="57">
        <f>B47/B$55</f>
        <v>0</v>
      </c>
      <c r="C57" s="57">
        <f t="shared" ref="C57:H57" si="19">C47/C$55</f>
        <v>2.5862068965517241E-2</v>
      </c>
      <c r="D57" s="57">
        <f t="shared" si="19"/>
        <v>6.6666666666666671E-3</v>
      </c>
      <c r="E57" s="57">
        <f t="shared" si="19"/>
        <v>2.5862068965517241E-2</v>
      </c>
      <c r="F57" s="57">
        <f t="shared" si="19"/>
        <v>2.6315789473684209E-2</v>
      </c>
      <c r="G57" s="57">
        <f t="shared" si="19"/>
        <v>1.3513513513513514E-2</v>
      </c>
      <c r="H57" s="58">
        <f t="shared" si="19"/>
        <v>1.794453507340946E-2</v>
      </c>
      <c r="I57" s="55"/>
      <c r="J57" s="55"/>
      <c r="K57" s="55"/>
      <c r="L57" s="55"/>
      <c r="M57" s="54"/>
      <c r="N57" s="54"/>
      <c r="O57" s="54"/>
      <c r="P57" s="54"/>
      <c r="Q57" s="54"/>
      <c r="R57" s="54"/>
      <c r="S57" s="54"/>
    </row>
    <row r="58" spans="1:19" s="25" customFormat="1">
      <c r="A58" s="134" t="s">
        <v>61</v>
      </c>
      <c r="B58" s="57">
        <f t="shared" ref="B58:H58" si="20">B48/B$55</f>
        <v>0.97674418604651159</v>
      </c>
      <c r="C58" s="57">
        <f t="shared" si="20"/>
        <v>0.94827586206896552</v>
      </c>
      <c r="D58" s="57">
        <f t="shared" si="20"/>
        <v>0.8666666666666667</v>
      </c>
      <c r="E58" s="57">
        <f t="shared" si="20"/>
        <v>0.75</v>
      </c>
      <c r="F58" s="57">
        <f t="shared" si="20"/>
        <v>0.64035087719298245</v>
      </c>
      <c r="G58" s="57">
        <f t="shared" si="20"/>
        <v>0.79729729729729726</v>
      </c>
      <c r="H58" s="58">
        <f t="shared" si="20"/>
        <v>0.81729200652528544</v>
      </c>
      <c r="I58" s="55"/>
      <c r="J58" s="55"/>
      <c r="K58" s="55"/>
      <c r="L58" s="55"/>
      <c r="M58" s="54"/>
      <c r="N58" s="54"/>
      <c r="O58" s="54"/>
      <c r="P58" s="54"/>
      <c r="Q58" s="54"/>
      <c r="R58" s="54"/>
      <c r="S58" s="54"/>
    </row>
    <row r="59" spans="1:19" s="25" customFormat="1" ht="15.75" thickBot="1">
      <c r="A59" s="135" t="s">
        <v>62</v>
      </c>
      <c r="B59" s="59">
        <f t="shared" ref="B59:H59" si="21">B49/B$55</f>
        <v>2.3255813953488372E-2</v>
      </c>
      <c r="C59" s="59">
        <f t="shared" si="21"/>
        <v>2.5862068965517241E-2</v>
      </c>
      <c r="D59" s="59">
        <f t="shared" si="21"/>
        <v>0.12666666666666668</v>
      </c>
      <c r="E59" s="59">
        <f t="shared" si="21"/>
        <v>0.22413793103448276</v>
      </c>
      <c r="F59" s="59">
        <f t="shared" si="21"/>
        <v>0.33333333333333331</v>
      </c>
      <c r="G59" s="59">
        <f t="shared" si="21"/>
        <v>0.1891891891891892</v>
      </c>
      <c r="H59" s="60">
        <f t="shared" si="21"/>
        <v>0.16476345840130505</v>
      </c>
      <c r="I59" s="55"/>
      <c r="J59" s="55"/>
      <c r="K59" s="55"/>
      <c r="L59" s="55"/>
      <c r="M59" s="54"/>
      <c r="N59" s="54"/>
      <c r="O59" s="54"/>
      <c r="P59" s="54"/>
      <c r="Q59" s="54"/>
      <c r="R59" s="54"/>
      <c r="S59" s="54"/>
    </row>
    <row r="60" spans="1:19" ht="15.75" thickTop="1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4"/>
      <c r="N60" s="54"/>
      <c r="O60" s="54"/>
      <c r="P60" s="54"/>
      <c r="Q60" s="54"/>
      <c r="R60" s="54"/>
      <c r="S60" s="54"/>
    </row>
    <row r="61" spans="1:19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4"/>
      <c r="N61" s="54"/>
      <c r="O61" s="54"/>
      <c r="P61" s="54"/>
      <c r="Q61" s="54"/>
      <c r="R61" s="54"/>
      <c r="S61" s="54"/>
    </row>
    <row r="62" spans="1:19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117"/>
      <c r="L62" s="55"/>
      <c r="M62" s="54"/>
      <c r="N62" s="54"/>
      <c r="O62" s="54"/>
      <c r="P62" s="54"/>
      <c r="Q62" s="54"/>
      <c r="R62" s="54"/>
      <c r="S62" s="54"/>
    </row>
    <row r="63" spans="1:19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117"/>
      <c r="L63" s="55"/>
      <c r="M63" s="54"/>
      <c r="N63" s="54"/>
      <c r="O63" s="54"/>
      <c r="P63" s="54"/>
      <c r="Q63" s="54"/>
      <c r="R63" s="54"/>
      <c r="S63" s="54"/>
    </row>
    <row r="64" spans="1:19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117"/>
      <c r="L64" s="55"/>
      <c r="M64" s="54"/>
      <c r="N64" s="54"/>
      <c r="O64" s="54"/>
      <c r="P64" s="54"/>
      <c r="Q64" s="54"/>
      <c r="R64" s="54"/>
      <c r="S64" s="54"/>
    </row>
    <row r="65" spans="1:19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117"/>
      <c r="L65" s="55"/>
      <c r="M65" s="54"/>
      <c r="N65" s="54"/>
      <c r="O65" s="54"/>
      <c r="P65" s="54"/>
      <c r="Q65" s="54"/>
      <c r="R65" s="54"/>
      <c r="S65" s="54"/>
    </row>
    <row r="66" spans="1:19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4"/>
      <c r="N66" s="54"/>
      <c r="O66" s="54"/>
      <c r="P66" s="54"/>
      <c r="Q66" s="54"/>
      <c r="R66" s="54"/>
      <c r="S66" s="54"/>
    </row>
    <row r="67" spans="1:19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4"/>
      <c r="N67" s="54"/>
      <c r="O67" s="54"/>
      <c r="P67" s="54"/>
      <c r="Q67" s="54"/>
      <c r="R67" s="54"/>
      <c r="S67" s="54"/>
    </row>
    <row r="68" spans="1:19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4"/>
      <c r="N68" s="54"/>
      <c r="O68" s="54"/>
      <c r="P68" s="54"/>
      <c r="Q68" s="54"/>
      <c r="R68" s="54"/>
    </row>
    <row r="69" spans="1:19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4"/>
      <c r="N69" s="54"/>
      <c r="O69" s="54"/>
      <c r="P69" s="54"/>
      <c r="Q69" s="54"/>
      <c r="R69" s="54"/>
    </row>
    <row r="70" spans="1:19">
      <c r="A70" s="136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</row>
    <row r="71" spans="1:19">
      <c r="A71" s="136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U147"/>
  <sheetViews>
    <sheetView rightToLeft="1" workbookViewId="0">
      <selection activeCell="D40" sqref="D40"/>
    </sheetView>
  </sheetViews>
  <sheetFormatPr defaultRowHeight="15"/>
  <cols>
    <col min="1" max="1" width="34.140625" customWidth="1"/>
    <col min="2" max="7" width="16.42578125" customWidth="1"/>
    <col min="8" max="10" width="13.42578125" customWidth="1"/>
  </cols>
  <sheetData>
    <row r="1" spans="1:47" ht="36" customHeight="1" thickTop="1">
      <c r="A1" s="132" t="s">
        <v>172</v>
      </c>
      <c r="B1" s="99" t="s">
        <v>31</v>
      </c>
      <c r="C1" s="133" t="s">
        <v>28</v>
      </c>
      <c r="D1" s="55"/>
      <c r="E1" s="55"/>
      <c r="F1" s="55"/>
      <c r="G1" s="55"/>
      <c r="H1" s="55"/>
      <c r="I1" s="5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</row>
    <row r="2" spans="1:47" ht="30" customHeight="1">
      <c r="A2" s="134" t="s">
        <v>168</v>
      </c>
      <c r="B2" s="149">
        <v>487</v>
      </c>
      <c r="C2" s="107">
        <f t="shared" ref="C2:C8" si="0">B2/$B$9</f>
        <v>0.79445350734094622</v>
      </c>
      <c r="D2" s="55"/>
      <c r="E2" s="55"/>
      <c r="F2" s="55"/>
      <c r="G2" s="55"/>
      <c r="H2" s="55"/>
      <c r="I2" s="5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</row>
    <row r="3" spans="1:47" ht="30" customHeight="1">
      <c r="A3" s="134" t="s">
        <v>166</v>
      </c>
      <c r="B3" s="149">
        <v>69</v>
      </c>
      <c r="C3" s="107">
        <f t="shared" si="0"/>
        <v>0.11256117455138662</v>
      </c>
      <c r="D3" s="55"/>
      <c r="E3" s="55"/>
      <c r="F3" s="55"/>
      <c r="G3" s="55"/>
      <c r="H3" s="55"/>
      <c r="I3" s="5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</row>
    <row r="4" spans="1:47" ht="30" customHeight="1">
      <c r="A4" s="134" t="s">
        <v>170</v>
      </c>
      <c r="B4" s="149">
        <v>21</v>
      </c>
      <c r="C4" s="107">
        <f t="shared" si="0"/>
        <v>3.4257748776508973E-2</v>
      </c>
      <c r="D4" s="55"/>
      <c r="E4" s="55"/>
      <c r="F4" s="55"/>
      <c r="G4" s="55"/>
      <c r="H4" s="55"/>
      <c r="I4" s="5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</row>
    <row r="5" spans="1:47" ht="30" customHeight="1">
      <c r="A5" s="134" t="s">
        <v>169</v>
      </c>
      <c r="B5" s="149">
        <v>2</v>
      </c>
      <c r="C5" s="107">
        <f t="shared" si="0"/>
        <v>3.2626427406199023E-3</v>
      </c>
      <c r="D5" s="55"/>
      <c r="E5" s="55"/>
      <c r="F5" s="55"/>
      <c r="G5" s="55"/>
      <c r="H5" s="55"/>
      <c r="I5" s="5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</row>
    <row r="6" spans="1:47" ht="30" customHeight="1">
      <c r="A6" s="134" t="s">
        <v>165</v>
      </c>
      <c r="B6" s="149">
        <v>1</v>
      </c>
      <c r="C6" s="107">
        <f t="shared" si="0"/>
        <v>1.6313213703099511E-3</v>
      </c>
      <c r="D6" s="55"/>
      <c r="E6" s="55"/>
      <c r="F6" s="55"/>
      <c r="G6" s="55"/>
      <c r="H6" s="55"/>
      <c r="I6" s="5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</row>
    <row r="7" spans="1:47" ht="30" customHeight="1">
      <c r="A7" s="134" t="s">
        <v>171</v>
      </c>
      <c r="B7" s="149">
        <v>3</v>
      </c>
      <c r="C7" s="107">
        <f t="shared" si="0"/>
        <v>4.8939641109298528E-3</v>
      </c>
      <c r="D7" s="55"/>
      <c r="E7" s="55"/>
      <c r="F7" s="55"/>
      <c r="G7" s="55"/>
      <c r="H7" s="55"/>
      <c r="I7" s="5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</row>
    <row r="8" spans="1:47" ht="30" customHeight="1">
      <c r="A8" s="134" t="s">
        <v>167</v>
      </c>
      <c r="B8" s="149">
        <v>30</v>
      </c>
      <c r="C8" s="107">
        <f t="shared" si="0"/>
        <v>4.8939641109298535E-2</v>
      </c>
      <c r="D8" s="55"/>
      <c r="E8" s="55"/>
      <c r="F8" s="55"/>
      <c r="G8" s="55"/>
      <c r="H8" s="55"/>
      <c r="I8" s="5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</row>
    <row r="9" spans="1:47" s="25" customFormat="1" ht="30" customHeight="1" thickBot="1">
      <c r="A9" s="135" t="s">
        <v>28</v>
      </c>
      <c r="B9" s="150">
        <f>SUM(B2:B8)</f>
        <v>613</v>
      </c>
      <c r="C9" s="109">
        <f>SUM(C2:C8)</f>
        <v>1.0000000000000002</v>
      </c>
      <c r="D9" s="55"/>
      <c r="E9" s="55"/>
      <c r="F9" s="55"/>
      <c r="G9" s="55"/>
      <c r="H9" s="55"/>
      <c r="I9" s="5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</row>
    <row r="10" spans="1:47" s="25" customFormat="1" ht="23.25" customHeight="1" thickTop="1">
      <c r="A10" s="55"/>
      <c r="B10" s="55"/>
      <c r="C10" s="55"/>
      <c r="D10" s="55"/>
      <c r="E10" s="55"/>
      <c r="F10" s="55"/>
      <c r="G10" s="55"/>
      <c r="H10" s="55"/>
      <c r="I10" s="5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</row>
    <row r="11" spans="1:47" ht="23.25" customHeight="1">
      <c r="A11" s="55"/>
      <c r="B11" s="55"/>
      <c r="C11" s="55"/>
      <c r="D11" s="55"/>
      <c r="E11" s="55"/>
      <c r="F11" s="55"/>
      <c r="G11" s="55"/>
      <c r="H11" s="55"/>
      <c r="I11" s="5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spans="1:47" ht="60" customHeight="1">
      <c r="A12" s="148" t="s">
        <v>172</v>
      </c>
      <c r="B12" s="148" t="s">
        <v>173</v>
      </c>
      <c r="C12" s="148" t="s">
        <v>174</v>
      </c>
      <c r="D12" s="148" t="s">
        <v>175</v>
      </c>
      <c r="E12" s="148" t="s">
        <v>176</v>
      </c>
      <c r="F12" s="148" t="s">
        <v>177</v>
      </c>
      <c r="G12" s="148" t="s">
        <v>178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</row>
    <row r="13" spans="1:47" ht="23.25" customHeight="1">
      <c r="A13" s="148" t="s">
        <v>168</v>
      </c>
      <c r="B13" s="148">
        <v>379</v>
      </c>
      <c r="C13" s="148">
        <v>39</v>
      </c>
      <c r="D13" s="148">
        <v>20</v>
      </c>
      <c r="E13" s="148">
        <v>9</v>
      </c>
      <c r="F13" s="148">
        <v>38</v>
      </c>
      <c r="G13" s="148">
        <v>485</v>
      </c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</row>
    <row r="14" spans="1:47" ht="23.25" customHeight="1">
      <c r="A14" s="148" t="s">
        <v>166</v>
      </c>
      <c r="B14" s="148">
        <v>31</v>
      </c>
      <c r="C14" s="148">
        <v>17</v>
      </c>
      <c r="D14" s="148">
        <v>2</v>
      </c>
      <c r="E14" s="148">
        <v>0</v>
      </c>
      <c r="F14" s="148">
        <v>19</v>
      </c>
      <c r="G14" s="148">
        <v>69</v>
      </c>
      <c r="H14" s="105"/>
      <c r="I14" s="105"/>
      <c r="J14" s="105"/>
      <c r="K14" s="105"/>
      <c r="L14" s="105"/>
      <c r="M14" s="55"/>
      <c r="N14" s="55"/>
      <c r="O14" s="55"/>
      <c r="P14" s="55"/>
      <c r="Q14" s="55"/>
      <c r="R14" s="55"/>
      <c r="S14" s="55"/>
      <c r="T14" s="105"/>
      <c r="U14" s="105"/>
      <c r="V14" s="105"/>
      <c r="W14" s="105"/>
      <c r="X14" s="105"/>
      <c r="Y14" s="105"/>
      <c r="Z14" s="105"/>
      <c r="AA14" s="105"/>
    </row>
    <row r="15" spans="1:47" s="25" customFormat="1" ht="15" customHeight="1">
      <c r="A15" s="148" t="s">
        <v>170</v>
      </c>
      <c r="B15" s="148">
        <v>1</v>
      </c>
      <c r="C15" s="148">
        <v>2</v>
      </c>
      <c r="D15" s="148">
        <v>0</v>
      </c>
      <c r="E15" s="148">
        <v>0</v>
      </c>
      <c r="F15" s="148">
        <v>18</v>
      </c>
      <c r="G15" s="148">
        <v>21</v>
      </c>
      <c r="H15" s="105"/>
      <c r="I15" s="105"/>
      <c r="J15" s="105"/>
      <c r="K15" s="105"/>
      <c r="L15" s="105"/>
      <c r="M15" s="55"/>
      <c r="N15" s="55"/>
      <c r="O15" s="55"/>
      <c r="P15" s="55"/>
      <c r="Q15" s="55"/>
      <c r="R15" s="55"/>
      <c r="S15" s="5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</row>
    <row r="16" spans="1:47" s="25" customFormat="1" ht="15" customHeight="1">
      <c r="A16" s="148" t="s">
        <v>169</v>
      </c>
      <c r="B16" s="148">
        <v>0</v>
      </c>
      <c r="C16" s="148">
        <v>1</v>
      </c>
      <c r="D16" s="148">
        <v>1</v>
      </c>
      <c r="E16" s="148">
        <v>0</v>
      </c>
      <c r="F16" s="148">
        <v>0</v>
      </c>
      <c r="G16" s="148">
        <v>2</v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</row>
    <row r="17" spans="1:39" s="25" customFormat="1" ht="15" customHeight="1">
      <c r="A17" s="148" t="s">
        <v>165</v>
      </c>
      <c r="B17" s="148">
        <v>0</v>
      </c>
      <c r="C17" s="148">
        <v>0</v>
      </c>
      <c r="D17" s="148">
        <v>0</v>
      </c>
      <c r="E17" s="148">
        <v>1</v>
      </c>
      <c r="F17" s="148">
        <v>0</v>
      </c>
      <c r="G17" s="148">
        <v>1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</row>
    <row r="18" spans="1:39">
      <c r="A18" s="148" t="s">
        <v>28</v>
      </c>
      <c r="B18" s="154">
        <f t="shared" ref="B18:G18" si="1">SUM(B13:B17)</f>
        <v>411</v>
      </c>
      <c r="C18" s="154">
        <f t="shared" si="1"/>
        <v>59</v>
      </c>
      <c r="D18" s="154">
        <f t="shared" si="1"/>
        <v>23</v>
      </c>
      <c r="E18" s="154">
        <f t="shared" si="1"/>
        <v>10</v>
      </c>
      <c r="F18" s="154">
        <f t="shared" si="1"/>
        <v>75</v>
      </c>
      <c r="G18" s="154">
        <f t="shared" si="1"/>
        <v>578</v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</row>
    <row r="19" spans="1:39" s="25" customFormat="1">
      <c r="A19" s="55"/>
      <c r="B19" s="55"/>
      <c r="C19" s="55"/>
      <c r="D19" s="55"/>
      <c r="E19" s="55"/>
      <c r="F19" s="55"/>
      <c r="G19" s="55"/>
      <c r="H19" s="55"/>
      <c r="I19" s="5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</row>
    <row r="20" spans="1:39" s="129" customFormat="1">
      <c r="A20" s="55"/>
      <c r="B20" s="55"/>
      <c r="C20" s="55"/>
      <c r="D20" s="55"/>
      <c r="E20" s="55"/>
      <c r="F20" s="55"/>
      <c r="G20" s="55"/>
      <c r="H20" s="55"/>
      <c r="I20" s="5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</row>
    <row r="21" spans="1:39" s="25" customFormat="1" ht="15.75" thickBot="1">
      <c r="A21" s="157" t="s">
        <v>179</v>
      </c>
      <c r="B21" s="55"/>
      <c r="C21" s="55"/>
      <c r="D21" s="55"/>
      <c r="E21" s="55"/>
      <c r="F21" s="55"/>
      <c r="G21" s="55"/>
      <c r="H21" s="55"/>
      <c r="I21" s="55"/>
      <c r="J21" s="105"/>
      <c r="K21" s="105"/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</row>
    <row r="22" spans="1:39" s="25" customFormat="1" ht="60.75" thickTop="1">
      <c r="A22" s="132" t="s">
        <v>172</v>
      </c>
      <c r="B22" s="139" t="s">
        <v>135</v>
      </c>
      <c r="C22" s="139" t="s">
        <v>174</v>
      </c>
      <c r="D22" s="139" t="s">
        <v>175</v>
      </c>
      <c r="E22" s="139" t="s">
        <v>176</v>
      </c>
      <c r="F22" s="139" t="s">
        <v>134</v>
      </c>
      <c r="G22" s="133" t="s">
        <v>28</v>
      </c>
      <c r="H22" s="55"/>
      <c r="I22" s="5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</row>
    <row r="23" spans="1:39" s="129" customFormat="1" ht="22.5" customHeight="1">
      <c r="A23" s="48" t="s">
        <v>28</v>
      </c>
      <c r="B23" s="46">
        <f>B18</f>
        <v>411</v>
      </c>
      <c r="C23" s="46">
        <f t="shared" ref="C23:G23" si="2">C18</f>
        <v>59</v>
      </c>
      <c r="D23" s="46">
        <f t="shared" si="2"/>
        <v>23</v>
      </c>
      <c r="E23" s="46">
        <f t="shared" si="2"/>
        <v>10</v>
      </c>
      <c r="F23" s="46">
        <f t="shared" si="2"/>
        <v>75</v>
      </c>
      <c r="G23" s="49">
        <f t="shared" si="2"/>
        <v>578</v>
      </c>
      <c r="H23" s="55"/>
      <c r="I23" s="5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</row>
    <row r="24" spans="1:39" s="129" customFormat="1" ht="22.5" customHeight="1">
      <c r="A24" s="18" t="s">
        <v>31</v>
      </c>
      <c r="B24" s="106">
        <f t="shared" ref="B24:G24" si="3">SUM(B25:B29)</f>
        <v>1</v>
      </c>
      <c r="C24" s="106">
        <f t="shared" si="3"/>
        <v>1</v>
      </c>
      <c r="D24" s="106">
        <f t="shared" si="3"/>
        <v>1</v>
      </c>
      <c r="E24" s="106">
        <f t="shared" si="3"/>
        <v>1</v>
      </c>
      <c r="F24" s="106">
        <f t="shared" si="3"/>
        <v>1</v>
      </c>
      <c r="G24" s="84">
        <f t="shared" si="3"/>
        <v>1</v>
      </c>
      <c r="H24" s="55"/>
      <c r="I24" s="5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</row>
    <row r="25" spans="1:39" s="25" customFormat="1" ht="22.5" customHeight="1">
      <c r="A25" s="134" t="s">
        <v>168</v>
      </c>
      <c r="B25" s="71">
        <f t="shared" ref="B25:G29" si="4">B13/B$18</f>
        <v>0.92214111922141118</v>
      </c>
      <c r="C25" s="71">
        <f t="shared" si="4"/>
        <v>0.66101694915254239</v>
      </c>
      <c r="D25" s="71">
        <f t="shared" si="4"/>
        <v>0.86956521739130432</v>
      </c>
      <c r="E25" s="71">
        <f t="shared" si="4"/>
        <v>0.9</v>
      </c>
      <c r="F25" s="71">
        <f t="shared" si="4"/>
        <v>0.50666666666666671</v>
      </c>
      <c r="G25" s="107">
        <f t="shared" si="4"/>
        <v>0.83910034602076122</v>
      </c>
      <c r="H25" s="55"/>
      <c r="I25" s="5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9" s="25" customFormat="1" ht="22.5" customHeight="1">
      <c r="A26" s="134" t="s">
        <v>166</v>
      </c>
      <c r="B26" s="71">
        <f t="shared" si="4"/>
        <v>7.5425790754257913E-2</v>
      </c>
      <c r="C26" s="71">
        <f t="shared" si="4"/>
        <v>0.28813559322033899</v>
      </c>
      <c r="D26" s="71">
        <f t="shared" si="4"/>
        <v>8.6956521739130432E-2</v>
      </c>
      <c r="E26" s="71">
        <f t="shared" si="4"/>
        <v>0</v>
      </c>
      <c r="F26" s="71">
        <f t="shared" si="4"/>
        <v>0.25333333333333335</v>
      </c>
      <c r="G26" s="107">
        <f t="shared" si="4"/>
        <v>0.11937716262975778</v>
      </c>
      <c r="H26" s="55"/>
      <c r="I26" s="5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</row>
    <row r="27" spans="1:39" s="25" customFormat="1" ht="22.5" customHeight="1">
      <c r="A27" s="134" t="s">
        <v>170</v>
      </c>
      <c r="B27" s="71">
        <f t="shared" si="4"/>
        <v>2.4330900243309003E-3</v>
      </c>
      <c r="C27" s="71">
        <f t="shared" si="4"/>
        <v>3.3898305084745763E-2</v>
      </c>
      <c r="D27" s="71">
        <f t="shared" si="4"/>
        <v>0</v>
      </c>
      <c r="E27" s="71">
        <f t="shared" si="4"/>
        <v>0</v>
      </c>
      <c r="F27" s="71">
        <f t="shared" si="4"/>
        <v>0.24</v>
      </c>
      <c r="G27" s="107">
        <f t="shared" si="4"/>
        <v>3.6332179930795849E-2</v>
      </c>
      <c r="H27" s="55"/>
      <c r="I27" s="5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9" s="25" customFormat="1" ht="22.5" customHeight="1">
      <c r="A28" s="134" t="s">
        <v>169</v>
      </c>
      <c r="B28" s="71">
        <f t="shared" si="4"/>
        <v>0</v>
      </c>
      <c r="C28" s="71">
        <f t="shared" si="4"/>
        <v>1.6949152542372881E-2</v>
      </c>
      <c r="D28" s="71">
        <f t="shared" si="4"/>
        <v>4.3478260869565216E-2</v>
      </c>
      <c r="E28" s="71">
        <f t="shared" si="4"/>
        <v>0</v>
      </c>
      <c r="F28" s="71">
        <f t="shared" si="4"/>
        <v>0</v>
      </c>
      <c r="G28" s="107">
        <f t="shared" si="4"/>
        <v>3.4602076124567475E-3</v>
      </c>
      <c r="H28" s="55"/>
      <c r="I28" s="5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</row>
    <row r="29" spans="1:39" s="25" customFormat="1" ht="22.5" customHeight="1" thickBot="1">
      <c r="A29" s="135" t="s">
        <v>165</v>
      </c>
      <c r="B29" s="108">
        <f t="shared" si="4"/>
        <v>0</v>
      </c>
      <c r="C29" s="108">
        <f t="shared" si="4"/>
        <v>0</v>
      </c>
      <c r="D29" s="108">
        <f t="shared" si="4"/>
        <v>0</v>
      </c>
      <c r="E29" s="108">
        <f t="shared" si="4"/>
        <v>0.1</v>
      </c>
      <c r="F29" s="108">
        <f t="shared" si="4"/>
        <v>0</v>
      </c>
      <c r="G29" s="109">
        <f t="shared" si="4"/>
        <v>1.7301038062283738E-3</v>
      </c>
      <c r="H29" s="55"/>
      <c r="I29" s="5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</row>
    <row r="30" spans="1:39" s="25" customFormat="1" ht="28.5" customHeight="1" thickTop="1">
      <c r="A30" s="55"/>
      <c r="B30" s="55"/>
      <c r="C30" s="55"/>
      <c r="D30" s="55"/>
      <c r="E30" s="55"/>
      <c r="F30" s="55"/>
      <c r="G30" s="55"/>
      <c r="H30" s="55"/>
      <c r="I30" s="5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</row>
    <row r="31" spans="1:39" s="25" customFormat="1" ht="28.5" customHeight="1">
      <c r="A31" s="55"/>
      <c r="B31" s="55"/>
      <c r="C31" s="55"/>
      <c r="D31" s="55"/>
      <c r="E31" s="55"/>
      <c r="F31" s="55"/>
      <c r="G31" s="55"/>
      <c r="H31" s="55"/>
      <c r="I31" s="5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</row>
    <row r="32" spans="1:39" s="25" customFormat="1" ht="28.5" customHeight="1">
      <c r="A32" s="148" t="s">
        <v>172</v>
      </c>
      <c r="B32" s="148" t="s">
        <v>150</v>
      </c>
      <c r="C32" s="148" t="s">
        <v>149</v>
      </c>
      <c r="D32" s="148" t="s">
        <v>151</v>
      </c>
      <c r="E32" s="148" t="s">
        <v>33</v>
      </c>
      <c r="F32" s="148" t="s">
        <v>28</v>
      </c>
      <c r="G32" s="55"/>
      <c r="H32" s="55"/>
      <c r="I32" s="5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</row>
    <row r="33" spans="1:39" s="25" customFormat="1" ht="28.5" customHeight="1">
      <c r="A33" s="148" t="s">
        <v>168</v>
      </c>
      <c r="B33" s="148">
        <v>55</v>
      </c>
      <c r="C33" s="148">
        <v>79</v>
      </c>
      <c r="D33" s="148">
        <v>118</v>
      </c>
      <c r="E33" s="148">
        <v>232</v>
      </c>
      <c r="F33" s="148">
        <v>484</v>
      </c>
      <c r="G33" s="55"/>
      <c r="H33" s="55"/>
      <c r="I33" s="5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</row>
    <row r="34" spans="1:39" s="25" customFormat="1" ht="28.5" customHeight="1">
      <c r="A34" s="148" t="s">
        <v>166</v>
      </c>
      <c r="B34" s="148">
        <v>6</v>
      </c>
      <c r="C34" s="148">
        <v>4</v>
      </c>
      <c r="D34" s="148">
        <v>5</v>
      </c>
      <c r="E34" s="148">
        <v>52</v>
      </c>
      <c r="F34" s="148">
        <v>67</v>
      </c>
      <c r="G34" s="55"/>
      <c r="H34" s="55"/>
      <c r="I34" s="5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</row>
    <row r="35" spans="1:39" s="25" customFormat="1" ht="15" customHeight="1">
      <c r="A35" s="148" t="s">
        <v>170</v>
      </c>
      <c r="B35" s="148">
        <v>1</v>
      </c>
      <c r="C35" s="148">
        <v>0</v>
      </c>
      <c r="D35" s="148">
        <v>1</v>
      </c>
      <c r="E35" s="148">
        <v>19</v>
      </c>
      <c r="F35" s="148">
        <v>21</v>
      </c>
      <c r="G35" s="55"/>
      <c r="H35" s="55"/>
      <c r="I35" s="5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</row>
    <row r="36" spans="1:39" ht="15" customHeight="1">
      <c r="A36" s="148" t="s">
        <v>169</v>
      </c>
      <c r="B36" s="148">
        <v>0</v>
      </c>
      <c r="C36" s="148">
        <v>1</v>
      </c>
      <c r="D36" s="148">
        <v>0</v>
      </c>
      <c r="E36" s="148">
        <v>1</v>
      </c>
      <c r="F36" s="148">
        <v>2</v>
      </c>
      <c r="G36" s="55"/>
      <c r="H36" s="55"/>
      <c r="I36" s="5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</row>
    <row r="37" spans="1:39">
      <c r="A37" s="148" t="s">
        <v>165</v>
      </c>
      <c r="B37" s="148">
        <v>0</v>
      </c>
      <c r="C37" s="148">
        <v>0</v>
      </c>
      <c r="D37" s="148">
        <v>1</v>
      </c>
      <c r="E37" s="148">
        <v>0</v>
      </c>
      <c r="F37" s="148">
        <v>1</v>
      </c>
      <c r="G37" s="55"/>
      <c r="H37" s="55"/>
      <c r="I37" s="5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spans="1:39">
      <c r="A38" s="148" t="s">
        <v>28</v>
      </c>
      <c r="B38" s="148">
        <f>SUM(B33:B37)</f>
        <v>62</v>
      </c>
      <c r="C38" s="148">
        <f>SUM(C33:C37)</f>
        <v>84</v>
      </c>
      <c r="D38" s="148">
        <f>SUM(D33:D37)</f>
        <v>125</v>
      </c>
      <c r="E38" s="148">
        <f>SUM(E33:E37)</f>
        <v>304</v>
      </c>
      <c r="F38" s="148">
        <f>SUM(F33:F37)</f>
        <v>575</v>
      </c>
      <c r="G38" s="55"/>
      <c r="H38" s="55"/>
      <c r="I38" s="5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</row>
    <row r="39" spans="1:39" s="129" customFormat="1">
      <c r="A39" s="148"/>
      <c r="B39" s="148"/>
      <c r="C39" s="148"/>
      <c r="D39" s="148"/>
      <c r="E39" s="148"/>
      <c r="F39" s="148"/>
      <c r="G39" s="55"/>
      <c r="H39" s="55"/>
      <c r="I39" s="5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</row>
    <row r="40" spans="1:39">
      <c r="A40" s="55"/>
      <c r="B40" s="55"/>
      <c r="C40" s="55"/>
      <c r="D40" s="55"/>
      <c r="E40" s="55"/>
      <c r="F40" s="55"/>
      <c r="G40" s="55"/>
      <c r="H40" s="55"/>
      <c r="I40" s="5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spans="1:39" ht="15.75" thickBot="1">
      <c r="A41" s="157" t="s">
        <v>180</v>
      </c>
      <c r="B41" s="55"/>
      <c r="C41" s="55"/>
      <c r="D41" s="55"/>
      <c r="E41" s="55"/>
      <c r="F41" s="55"/>
      <c r="G41" s="55"/>
      <c r="H41" s="55"/>
      <c r="I41" s="5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</row>
    <row r="42" spans="1:39" s="25" customFormat="1" ht="15.75" thickTop="1">
      <c r="A42" s="132" t="s">
        <v>172</v>
      </c>
      <c r="B42" s="139" t="s">
        <v>120</v>
      </c>
      <c r="C42" s="139" t="s">
        <v>153</v>
      </c>
      <c r="D42" s="139" t="s">
        <v>122</v>
      </c>
      <c r="E42" s="139" t="s">
        <v>34</v>
      </c>
      <c r="F42" s="133" t="s">
        <v>28</v>
      </c>
      <c r="G42" s="55"/>
      <c r="H42" s="55"/>
      <c r="I42" s="5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</row>
    <row r="43" spans="1:39" s="129" customFormat="1" ht="25.5" customHeight="1">
      <c r="A43" s="48" t="s">
        <v>28</v>
      </c>
      <c r="B43" s="46">
        <f>B38</f>
        <v>62</v>
      </c>
      <c r="C43" s="46">
        <f t="shared" ref="C43:F43" si="5">C38</f>
        <v>84</v>
      </c>
      <c r="D43" s="46">
        <f t="shared" si="5"/>
        <v>125</v>
      </c>
      <c r="E43" s="46">
        <f t="shared" si="5"/>
        <v>304</v>
      </c>
      <c r="F43" s="49">
        <f t="shared" si="5"/>
        <v>575</v>
      </c>
      <c r="G43" s="55"/>
      <c r="H43" s="55"/>
      <c r="I43" s="5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</row>
    <row r="44" spans="1:39" s="129" customFormat="1" ht="25.5" customHeight="1">
      <c r="A44" s="18" t="s">
        <v>31</v>
      </c>
      <c r="B44" s="106">
        <f>SUM(B45:B49)</f>
        <v>1</v>
      </c>
      <c r="C44" s="106">
        <f>SUM(C45:C49)</f>
        <v>1</v>
      </c>
      <c r="D44" s="106">
        <f>SUM(D45:D49)</f>
        <v>1</v>
      </c>
      <c r="E44" s="106">
        <f>SUM(E45:E49)</f>
        <v>1</v>
      </c>
      <c r="F44" s="84">
        <f>SUM(F45:F49)</f>
        <v>1.0000000000000002</v>
      </c>
      <c r="G44" s="55"/>
      <c r="H44" s="55"/>
      <c r="I44" s="5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</row>
    <row r="45" spans="1:39" s="25" customFormat="1" ht="25.5" customHeight="1">
      <c r="A45" s="134" t="s">
        <v>168</v>
      </c>
      <c r="B45" s="71">
        <f t="shared" ref="B45:F49" si="6">B33/B$38</f>
        <v>0.88709677419354838</v>
      </c>
      <c r="C45" s="71">
        <f t="shared" si="6"/>
        <v>0.94047619047619047</v>
      </c>
      <c r="D45" s="71">
        <f t="shared" si="6"/>
        <v>0.94399999999999995</v>
      </c>
      <c r="E45" s="71">
        <f t="shared" si="6"/>
        <v>0.76315789473684215</v>
      </c>
      <c r="F45" s="107">
        <f t="shared" si="6"/>
        <v>0.84173913043478266</v>
      </c>
      <c r="G45" s="55"/>
      <c r="H45" s="55"/>
      <c r="I45" s="5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</row>
    <row r="46" spans="1:39" s="25" customFormat="1" ht="25.5" customHeight="1">
      <c r="A46" s="134" t="s">
        <v>166</v>
      </c>
      <c r="B46" s="71">
        <f t="shared" si="6"/>
        <v>9.6774193548387094E-2</v>
      </c>
      <c r="C46" s="71">
        <f t="shared" si="6"/>
        <v>4.7619047619047616E-2</v>
      </c>
      <c r="D46" s="71">
        <f t="shared" si="6"/>
        <v>0.04</v>
      </c>
      <c r="E46" s="71">
        <f t="shared" si="6"/>
        <v>0.17105263157894737</v>
      </c>
      <c r="F46" s="107">
        <f t="shared" si="6"/>
        <v>0.11652173913043479</v>
      </c>
      <c r="G46" s="55"/>
      <c r="H46" s="55"/>
      <c r="I46" s="5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</row>
    <row r="47" spans="1:39" s="25" customFormat="1" ht="25.5" customHeight="1">
      <c r="A47" s="134" t="s">
        <v>170</v>
      </c>
      <c r="B47" s="71">
        <f t="shared" si="6"/>
        <v>1.6129032258064516E-2</v>
      </c>
      <c r="C47" s="71">
        <f t="shared" si="6"/>
        <v>0</v>
      </c>
      <c r="D47" s="71">
        <f t="shared" si="6"/>
        <v>8.0000000000000002E-3</v>
      </c>
      <c r="E47" s="71">
        <f t="shared" si="6"/>
        <v>6.25E-2</v>
      </c>
      <c r="F47" s="107">
        <f t="shared" si="6"/>
        <v>3.6521739130434785E-2</v>
      </c>
      <c r="G47" s="55"/>
      <c r="H47" s="55"/>
      <c r="I47" s="5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</row>
    <row r="48" spans="1:39" s="25" customFormat="1" ht="25.5" customHeight="1">
      <c r="A48" s="134" t="s">
        <v>169</v>
      </c>
      <c r="B48" s="71">
        <f t="shared" si="6"/>
        <v>0</v>
      </c>
      <c r="C48" s="71">
        <f t="shared" si="6"/>
        <v>1.1904761904761904E-2</v>
      </c>
      <c r="D48" s="71">
        <f t="shared" si="6"/>
        <v>0</v>
      </c>
      <c r="E48" s="71">
        <f t="shared" si="6"/>
        <v>3.2894736842105261E-3</v>
      </c>
      <c r="F48" s="107">
        <f t="shared" si="6"/>
        <v>3.4782608695652175E-3</v>
      </c>
      <c r="G48" s="55"/>
      <c r="H48" s="55"/>
      <c r="I48" s="5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</row>
    <row r="49" spans="1:27" s="25" customFormat="1" ht="25.5" customHeight="1" thickBot="1">
      <c r="A49" s="135" t="s">
        <v>165</v>
      </c>
      <c r="B49" s="108">
        <f t="shared" si="6"/>
        <v>0</v>
      </c>
      <c r="C49" s="108">
        <f t="shared" si="6"/>
        <v>0</v>
      </c>
      <c r="D49" s="108">
        <f t="shared" si="6"/>
        <v>8.0000000000000002E-3</v>
      </c>
      <c r="E49" s="108">
        <f t="shared" si="6"/>
        <v>0</v>
      </c>
      <c r="F49" s="109">
        <f t="shared" si="6"/>
        <v>1.7391304347826088E-3</v>
      </c>
      <c r="G49" s="55"/>
      <c r="H49" s="55"/>
      <c r="I49" s="5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</row>
    <row r="50" spans="1:27" s="25" customFormat="1" ht="18.75" customHeight="1" thickTop="1">
      <c r="A50" s="55"/>
      <c r="B50" s="55"/>
      <c r="C50" s="55"/>
      <c r="D50" s="55"/>
      <c r="E50" s="55"/>
      <c r="F50" s="55"/>
      <c r="G50" s="55"/>
      <c r="H50" s="55"/>
      <c r="I50" s="5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</row>
    <row r="51" spans="1:27" s="25" customFormat="1" ht="18.75" customHeight="1">
      <c r="A51" s="55"/>
      <c r="B51" s="55"/>
      <c r="C51" s="55"/>
      <c r="D51" s="55"/>
      <c r="E51" s="55"/>
      <c r="F51" s="55"/>
      <c r="G51" s="55"/>
      <c r="H51" s="55"/>
      <c r="I51" s="55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  <c r="AA51" s="105"/>
    </row>
    <row r="52" spans="1:27" s="25" customFormat="1" ht="18.75" customHeight="1">
      <c r="A52" s="55"/>
      <c r="B52" s="55"/>
      <c r="C52" s="55"/>
      <c r="D52" s="55"/>
      <c r="E52" s="55"/>
      <c r="F52" s="55"/>
      <c r="G52" s="55"/>
      <c r="H52" s="55"/>
      <c r="I52" s="5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</row>
    <row r="53" spans="1:27" s="25" customFormat="1" ht="18.75" customHeight="1">
      <c r="A53" s="55"/>
      <c r="B53" s="55"/>
      <c r="C53" s="55"/>
      <c r="D53" s="55"/>
      <c r="E53" s="55"/>
      <c r="F53" s="55"/>
      <c r="G53" s="55"/>
      <c r="H53" s="55"/>
      <c r="I53" s="5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</row>
    <row r="54" spans="1:27" s="25" customFormat="1" ht="18.75" customHeight="1">
      <c r="A54" s="55"/>
      <c r="B54" s="55"/>
      <c r="C54" s="55"/>
      <c r="D54" s="55"/>
      <c r="E54" s="55"/>
      <c r="F54" s="55"/>
      <c r="G54" s="55"/>
      <c r="H54" s="55"/>
      <c r="I54" s="5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</row>
    <row r="55" spans="1:27" s="25" customFormat="1">
      <c r="A55" s="55"/>
      <c r="B55" s="55"/>
      <c r="C55" s="55"/>
      <c r="D55" s="55"/>
      <c r="E55" s="55"/>
      <c r="F55" s="55"/>
      <c r="G55" s="55"/>
      <c r="H55" s="55"/>
      <c r="I55" s="5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</row>
    <row r="56" spans="1:27">
      <c r="A56" s="55"/>
      <c r="B56" s="55"/>
      <c r="C56" s="55"/>
      <c r="D56" s="55"/>
      <c r="E56" s="55"/>
      <c r="F56" s="55"/>
      <c r="G56" s="55"/>
      <c r="H56" s="55"/>
      <c r="I56" s="5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</row>
    <row r="57" spans="1:27">
      <c r="A57" s="55"/>
      <c r="B57" s="55"/>
      <c r="C57" s="55"/>
      <c r="D57" s="55"/>
      <c r="E57" s="55"/>
      <c r="F57" s="55"/>
      <c r="G57" s="55"/>
      <c r="H57" s="55"/>
      <c r="I57" s="5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</row>
    <row r="58" spans="1:27">
      <c r="A58" s="55"/>
      <c r="B58" s="55"/>
      <c r="C58" s="55"/>
      <c r="D58" s="55"/>
      <c r="E58" s="55"/>
      <c r="F58" s="55"/>
      <c r="G58" s="55"/>
      <c r="H58" s="55"/>
      <c r="I58" s="5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</row>
    <row r="59" spans="1:27">
      <c r="A59" s="55"/>
      <c r="B59" s="55"/>
      <c r="C59" s="55"/>
      <c r="D59" s="55"/>
      <c r="E59" s="55"/>
      <c r="F59" s="55"/>
      <c r="G59" s="55"/>
      <c r="H59" s="55"/>
      <c r="I59" s="5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</row>
    <row r="60" spans="1:27">
      <c r="A60" s="55"/>
      <c r="B60" s="55"/>
      <c r="C60" s="55"/>
      <c r="D60" s="55"/>
      <c r="E60" s="55"/>
      <c r="F60" s="55"/>
      <c r="G60" s="55"/>
      <c r="H60" s="55"/>
      <c r="I60" s="5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</row>
    <row r="61" spans="1:27">
      <c r="A61" s="55"/>
      <c r="B61" s="55"/>
      <c r="C61" s="55"/>
      <c r="D61" s="55"/>
      <c r="E61" s="55"/>
      <c r="F61" s="55"/>
      <c r="G61" s="55"/>
      <c r="H61" s="55"/>
      <c r="I61" s="5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</row>
    <row r="62" spans="1:27" s="25" customFormat="1">
      <c r="A62" s="55"/>
      <c r="B62" s="55"/>
      <c r="C62" s="55"/>
      <c r="D62" s="55"/>
      <c r="E62" s="55"/>
      <c r="F62" s="55"/>
      <c r="G62" s="55"/>
      <c r="H62" s="55"/>
      <c r="I62" s="5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</row>
    <row r="63" spans="1:27" s="25" customFormat="1">
      <c r="A63" s="55"/>
      <c r="B63" s="55"/>
      <c r="C63" s="55"/>
      <c r="D63" s="55"/>
      <c r="E63" s="55"/>
      <c r="F63" s="55"/>
      <c r="G63" s="55"/>
      <c r="H63" s="55"/>
      <c r="I63" s="5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</row>
    <row r="64" spans="1:27" s="25" customFormat="1">
      <c r="A64" s="55"/>
      <c r="B64" s="55"/>
      <c r="C64" s="55"/>
      <c r="D64" s="55"/>
      <c r="E64" s="55"/>
      <c r="F64" s="55"/>
      <c r="G64" s="55"/>
      <c r="H64" s="55"/>
      <c r="I64" s="5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</row>
    <row r="65" spans="1:27" s="25" customFormat="1">
      <c r="A65" s="55"/>
      <c r="B65" s="55"/>
      <c r="C65" s="55"/>
      <c r="D65" s="55"/>
      <c r="E65" s="55"/>
      <c r="F65" s="55"/>
      <c r="G65" s="55"/>
      <c r="H65" s="55"/>
      <c r="I65" s="5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</row>
    <row r="66" spans="1:27" s="25" customFormat="1">
      <c r="A66" s="55"/>
      <c r="B66" s="55"/>
      <c r="C66" s="55"/>
      <c r="D66" s="55"/>
      <c r="E66" s="55"/>
      <c r="F66" s="55"/>
      <c r="G66" s="55"/>
      <c r="H66" s="55"/>
      <c r="I66" s="5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</row>
    <row r="67" spans="1:27" s="25" customFormat="1" ht="18.75" customHeight="1">
      <c r="A67" s="55"/>
      <c r="B67" s="55"/>
      <c r="C67" s="55"/>
      <c r="D67" s="55"/>
      <c r="E67" s="55"/>
      <c r="F67" s="55"/>
      <c r="G67" s="55"/>
      <c r="H67" s="55"/>
      <c r="I67" s="5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</row>
    <row r="68" spans="1:27" s="25" customFormat="1" ht="18.75" customHeight="1">
      <c r="A68" s="55"/>
      <c r="B68" s="55"/>
      <c r="C68" s="55"/>
      <c r="D68" s="55"/>
      <c r="E68" s="55"/>
      <c r="F68" s="55"/>
      <c r="G68" s="55"/>
      <c r="H68" s="55"/>
      <c r="I68" s="5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</row>
    <row r="69" spans="1:27" s="25" customFormat="1" ht="18.75" customHeight="1">
      <c r="A69" s="55"/>
      <c r="B69" s="55"/>
      <c r="C69" s="55"/>
      <c r="D69" s="55"/>
      <c r="E69" s="55"/>
      <c r="F69" s="55"/>
      <c r="G69" s="55"/>
      <c r="H69" s="55"/>
      <c r="I69" s="5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</row>
    <row r="70" spans="1:27" s="25" customFormat="1" ht="18.75" customHeight="1">
      <c r="A70" s="55"/>
      <c r="B70" s="55"/>
      <c r="C70" s="55"/>
      <c r="D70" s="55"/>
      <c r="E70" s="55"/>
      <c r="F70" s="55"/>
      <c r="G70" s="55"/>
      <c r="H70" s="55"/>
      <c r="I70" s="5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</row>
    <row r="71" spans="1:27" s="25" customFormat="1" ht="18.75" customHeight="1">
      <c r="A71" s="55"/>
      <c r="B71" s="55"/>
      <c r="C71" s="55"/>
      <c r="D71" s="55"/>
      <c r="E71" s="55"/>
      <c r="F71" s="55"/>
      <c r="G71" s="55"/>
      <c r="H71" s="55"/>
      <c r="I71" s="5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</row>
    <row r="72" spans="1:27" s="25" customFormat="1" ht="18.75" customHeight="1">
      <c r="A72" s="55"/>
      <c r="B72" s="55"/>
      <c r="C72" s="55"/>
      <c r="D72" s="55"/>
      <c r="E72" s="55"/>
      <c r="F72" s="55"/>
      <c r="G72" s="55"/>
      <c r="H72" s="55"/>
      <c r="I72" s="5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</row>
    <row r="73" spans="1:27" s="25" customFormat="1" ht="18.75" customHeight="1">
      <c r="A73" s="55"/>
      <c r="B73" s="55"/>
      <c r="C73" s="55"/>
      <c r="D73" s="55"/>
      <c r="E73" s="55"/>
      <c r="F73" s="55"/>
      <c r="G73" s="55"/>
      <c r="H73" s="55"/>
      <c r="I73" s="5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</row>
    <row r="74" spans="1:27" s="25" customFormat="1">
      <c r="A74" s="55"/>
      <c r="B74" s="55"/>
      <c r="C74" s="55"/>
      <c r="D74" s="55"/>
      <c r="E74" s="55"/>
      <c r="F74" s="55"/>
      <c r="G74" s="55"/>
      <c r="H74" s="55"/>
      <c r="I74" s="5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</row>
    <row r="75" spans="1:27">
      <c r="A75" s="55"/>
      <c r="B75" s="55"/>
      <c r="C75" s="55"/>
      <c r="D75" s="55"/>
      <c r="E75" s="55"/>
      <c r="F75" s="55"/>
      <c r="G75" s="55"/>
      <c r="H75" s="55"/>
      <c r="I75" s="5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53"/>
      <c r="X75" s="53"/>
    </row>
    <row r="76" spans="1:27">
      <c r="A76" s="55"/>
      <c r="B76" s="55"/>
      <c r="C76" s="55"/>
      <c r="D76" s="55"/>
      <c r="E76" s="55"/>
      <c r="F76" s="55"/>
      <c r="G76" s="55"/>
      <c r="H76" s="55"/>
      <c r="I76" s="5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5"/>
    </row>
    <row r="77" spans="1:27">
      <c r="A77" s="55"/>
      <c r="B77" s="55"/>
      <c r="C77" s="55"/>
      <c r="D77" s="55"/>
      <c r="E77" s="55"/>
      <c r="F77" s="55"/>
      <c r="G77" s="55"/>
      <c r="H77" s="55"/>
      <c r="I77" s="5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5"/>
    </row>
    <row r="78" spans="1:27">
      <c r="A78" s="55"/>
      <c r="B78" s="55"/>
      <c r="C78" s="55"/>
      <c r="D78" s="55"/>
      <c r="E78" s="55"/>
      <c r="F78" s="55"/>
      <c r="G78" s="55"/>
      <c r="H78" s="55"/>
      <c r="I78" s="5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5"/>
    </row>
    <row r="79" spans="1:27">
      <c r="A79" s="55"/>
      <c r="B79" s="55"/>
      <c r="C79" s="55"/>
      <c r="D79" s="55"/>
      <c r="E79" s="55"/>
      <c r="F79" s="55"/>
      <c r="G79" s="55"/>
      <c r="H79" s="55"/>
      <c r="I79" s="5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</row>
    <row r="80" spans="1:27">
      <c r="A80" s="55"/>
      <c r="B80" s="55"/>
      <c r="C80" s="55"/>
      <c r="D80" s="55"/>
      <c r="E80" s="55"/>
      <c r="F80" s="55"/>
      <c r="G80" s="55"/>
      <c r="H80" s="55"/>
      <c r="I80" s="5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5"/>
    </row>
    <row r="81" spans="1:27" s="25" customFormat="1">
      <c r="A81" s="55"/>
      <c r="B81" s="55"/>
      <c r="C81" s="55"/>
      <c r="D81" s="55"/>
      <c r="E81" s="55"/>
      <c r="F81" s="55"/>
      <c r="G81" s="55"/>
      <c r="H81" s="55"/>
      <c r="I81" s="5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5"/>
    </row>
    <row r="82" spans="1:27" s="25" customFormat="1">
      <c r="A82" s="55"/>
      <c r="B82" s="55"/>
      <c r="C82" s="55"/>
      <c r="D82" s="55"/>
      <c r="E82" s="55"/>
      <c r="F82" s="55"/>
      <c r="G82" s="55"/>
      <c r="H82" s="55"/>
      <c r="I82" s="5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</row>
    <row r="83" spans="1:27" s="25" customFormat="1">
      <c r="A83" s="55"/>
      <c r="B83" s="55"/>
      <c r="C83" s="55"/>
      <c r="D83" s="55"/>
      <c r="E83" s="55"/>
      <c r="F83" s="55"/>
      <c r="G83" s="55"/>
      <c r="H83" s="55"/>
      <c r="I83" s="5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</row>
    <row r="84" spans="1:27" s="25" customFormat="1">
      <c r="A84" s="55"/>
      <c r="B84" s="55"/>
      <c r="C84" s="55"/>
      <c r="D84" s="55"/>
      <c r="E84" s="55"/>
      <c r="F84" s="55"/>
      <c r="G84" s="55"/>
      <c r="H84" s="55"/>
      <c r="I84" s="5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</row>
    <row r="85" spans="1:27" s="25" customFormat="1">
      <c r="A85" s="55"/>
      <c r="B85" s="55"/>
      <c r="C85" s="55"/>
      <c r="D85" s="55"/>
      <c r="E85" s="55"/>
      <c r="F85" s="55"/>
      <c r="G85" s="55"/>
      <c r="H85" s="55"/>
      <c r="I85" s="5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</row>
    <row r="86" spans="1:27" s="25" customFormat="1" ht="18" customHeight="1">
      <c r="A86" s="55"/>
      <c r="B86" s="55"/>
      <c r="C86" s="55"/>
      <c r="D86" s="55"/>
      <c r="E86" s="55"/>
      <c r="F86" s="55"/>
      <c r="G86" s="55"/>
      <c r="H86" s="55"/>
      <c r="I86" s="5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</row>
    <row r="87" spans="1:27" s="25" customFormat="1" ht="18" customHeight="1">
      <c r="A87" s="55"/>
      <c r="B87" s="55"/>
      <c r="C87" s="55"/>
      <c r="D87" s="55"/>
      <c r="E87" s="55"/>
      <c r="F87" s="55"/>
      <c r="G87" s="55"/>
      <c r="H87" s="55"/>
      <c r="I87" s="5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5"/>
    </row>
    <row r="88" spans="1:27" s="25" customFormat="1" ht="18" customHeight="1">
      <c r="A88" s="55"/>
      <c r="B88" s="55"/>
      <c r="C88" s="55"/>
      <c r="D88" s="55"/>
      <c r="E88" s="55"/>
      <c r="F88" s="55"/>
      <c r="G88" s="55"/>
      <c r="H88" s="55"/>
      <c r="I88" s="5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</row>
    <row r="89" spans="1:27" s="25" customFormat="1" ht="18" customHeight="1">
      <c r="A89" s="55"/>
      <c r="B89" s="55"/>
      <c r="C89" s="55"/>
      <c r="D89" s="55"/>
      <c r="E89" s="55"/>
      <c r="F89" s="55"/>
      <c r="G89" s="55"/>
      <c r="H89" s="55"/>
      <c r="I89" s="5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</row>
    <row r="90" spans="1:27" s="25" customFormat="1" ht="18" customHeight="1">
      <c r="A90" s="55"/>
      <c r="B90" s="55"/>
      <c r="C90" s="55"/>
      <c r="D90" s="55"/>
      <c r="E90" s="55"/>
      <c r="F90" s="55"/>
      <c r="G90" s="55"/>
      <c r="H90" s="55"/>
      <c r="I90" s="5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5"/>
    </row>
    <row r="91" spans="1:27" s="25" customFormat="1" ht="18" customHeight="1">
      <c r="A91" s="55"/>
      <c r="B91" s="55"/>
      <c r="C91" s="55"/>
      <c r="D91" s="55"/>
      <c r="E91" s="55"/>
      <c r="F91" s="55"/>
      <c r="G91" s="55"/>
      <c r="H91" s="55"/>
      <c r="I91" s="5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5"/>
    </row>
    <row r="92" spans="1:27" s="25" customFormat="1" ht="18" customHeight="1">
      <c r="A92" s="55"/>
      <c r="B92" s="55"/>
      <c r="C92" s="55"/>
      <c r="D92" s="55"/>
      <c r="E92" s="55"/>
      <c r="F92" s="55"/>
      <c r="G92" s="55"/>
      <c r="H92" s="55"/>
      <c r="I92" s="55"/>
      <c r="J92" s="105"/>
      <c r="K92" s="105"/>
      <c r="L92" s="10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105"/>
    </row>
    <row r="93" spans="1:27" s="25" customFormat="1">
      <c r="A93" s="55"/>
      <c r="B93" s="55"/>
      <c r="C93" s="55"/>
      <c r="D93" s="55"/>
      <c r="E93" s="55"/>
      <c r="F93" s="55"/>
      <c r="G93" s="55"/>
      <c r="H93" s="55"/>
      <c r="I93" s="55"/>
      <c r="J93" s="105"/>
      <c r="K93" s="105"/>
      <c r="L93" s="10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</row>
    <row r="94" spans="1:27">
      <c r="A94" s="55"/>
      <c r="B94" s="55"/>
      <c r="C94" s="55"/>
      <c r="D94" s="55"/>
      <c r="E94" s="55"/>
      <c r="F94" s="55"/>
      <c r="G94" s="55"/>
      <c r="H94" s="55"/>
      <c r="I94" s="55"/>
      <c r="J94" s="105"/>
      <c r="K94" s="105"/>
      <c r="L94" s="10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</row>
    <row r="95" spans="1:27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</row>
    <row r="96" spans="1:27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</row>
    <row r="97" spans="1:24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 spans="1:24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</row>
    <row r="99" spans="1:24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</row>
    <row r="100" spans="1:24" s="25" customFormat="1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</row>
    <row r="101" spans="1:24" s="25" customFormat="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</row>
    <row r="102" spans="1:24" s="25" customFormat="1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 spans="1:24" s="25" customFormat="1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</row>
    <row r="104" spans="1:24" s="25" customFormat="1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</row>
    <row r="105" spans="1:24" s="25" customFormat="1" ht="20.25" customHeight="1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</row>
    <row r="106" spans="1:24" s="25" customFormat="1" ht="20.25" customHeight="1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</row>
    <row r="107" spans="1:24" s="25" customFormat="1" ht="20.25" customHeight="1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</row>
    <row r="108" spans="1:24" s="25" customFormat="1" ht="20.25" customHeight="1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</row>
    <row r="109" spans="1:24" s="25" customFormat="1" ht="20.25" customHeight="1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</row>
    <row r="110" spans="1:24" s="25" customFormat="1" ht="20.25" customHeight="1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</row>
    <row r="111" spans="1:24" s="25" customFormat="1" ht="20.25" customHeight="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</row>
    <row r="112" spans="1:24" s="25" customFormat="1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</row>
    <row r="113" spans="1:24">
      <c r="A113" s="55"/>
      <c r="B113" s="55"/>
      <c r="C113" s="55"/>
      <c r="D113" s="55"/>
      <c r="E113" s="55"/>
      <c r="F113" s="55"/>
      <c r="G113" s="55"/>
      <c r="H113" s="55"/>
      <c r="I113" s="55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</row>
    <row r="114" spans="1:24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3"/>
      <c r="Q114" s="53"/>
      <c r="R114" s="53"/>
      <c r="S114" s="53"/>
      <c r="T114" s="53"/>
      <c r="U114" s="53"/>
      <c r="V114" s="53"/>
      <c r="W114" s="53"/>
      <c r="X114" s="53"/>
    </row>
    <row r="115" spans="1:24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3"/>
      <c r="Q115" s="53"/>
      <c r="R115" s="53"/>
      <c r="S115" s="53"/>
      <c r="T115" s="53"/>
      <c r="U115" s="53"/>
      <c r="V115" s="53"/>
      <c r="W115" s="53"/>
      <c r="X115" s="53"/>
    </row>
    <row r="116" spans="1:24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3"/>
      <c r="Q116" s="53"/>
      <c r="R116" s="53"/>
      <c r="S116" s="53"/>
      <c r="T116" s="53"/>
      <c r="U116" s="53"/>
      <c r="V116" s="53"/>
      <c r="W116" s="53"/>
      <c r="X116" s="53"/>
    </row>
    <row r="117" spans="1:24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3"/>
      <c r="Q117" s="53"/>
      <c r="R117" s="53"/>
      <c r="S117" s="53"/>
      <c r="T117" s="53"/>
      <c r="U117" s="53"/>
      <c r="V117" s="53"/>
      <c r="W117" s="53"/>
      <c r="X117" s="53"/>
    </row>
    <row r="118" spans="1:24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3"/>
      <c r="Q118" s="53"/>
      <c r="R118" s="53"/>
      <c r="S118" s="53"/>
      <c r="T118" s="53"/>
      <c r="U118" s="53"/>
      <c r="V118" s="53"/>
      <c r="W118" s="53"/>
      <c r="X118" s="53"/>
    </row>
    <row r="119" spans="1:24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3"/>
      <c r="Q119" s="53"/>
      <c r="R119" s="53"/>
      <c r="S119" s="53"/>
      <c r="T119" s="53"/>
      <c r="U119" s="53"/>
      <c r="V119" s="53"/>
      <c r="W119" s="53"/>
      <c r="X119" s="53"/>
    </row>
    <row r="120" spans="1:24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3"/>
      <c r="Q120" s="53"/>
      <c r="R120" s="53"/>
      <c r="S120" s="53"/>
      <c r="T120" s="53"/>
      <c r="U120" s="53"/>
      <c r="V120" s="53"/>
      <c r="W120" s="53"/>
      <c r="X120" s="53"/>
    </row>
    <row r="121" spans="1:24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3"/>
      <c r="Q121" s="53"/>
      <c r="R121" s="53"/>
      <c r="S121" s="53"/>
      <c r="T121" s="53"/>
      <c r="U121" s="53"/>
      <c r="V121" s="53"/>
      <c r="W121" s="53"/>
      <c r="X121" s="53"/>
    </row>
    <row r="122" spans="1:24" s="25" customFormat="1" ht="20.25" customHeight="1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3"/>
      <c r="Q122" s="53"/>
      <c r="R122" s="53"/>
      <c r="S122" s="53"/>
      <c r="T122" s="53"/>
      <c r="U122" s="53"/>
      <c r="V122" s="53"/>
      <c r="W122" s="53"/>
      <c r="X122" s="53"/>
    </row>
    <row r="123" spans="1:24" s="25" customFormat="1" ht="20.25" customHeight="1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3"/>
      <c r="Q123" s="53"/>
      <c r="R123" s="53"/>
      <c r="S123" s="53"/>
      <c r="T123" s="53"/>
      <c r="U123" s="53"/>
      <c r="V123" s="53"/>
      <c r="W123" s="53"/>
      <c r="X123" s="53"/>
    </row>
    <row r="124" spans="1:24" s="25" customFormat="1" ht="20.25" customHeight="1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3"/>
      <c r="Q124" s="53"/>
      <c r="R124" s="53"/>
      <c r="S124" s="53"/>
      <c r="T124" s="53"/>
      <c r="U124" s="53"/>
      <c r="V124" s="53"/>
      <c r="W124" s="53"/>
      <c r="X124" s="53"/>
    </row>
    <row r="125" spans="1:24" s="25" customFormat="1" ht="20.25" customHeight="1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3"/>
      <c r="Q125" s="53"/>
      <c r="R125" s="53"/>
      <c r="S125" s="53"/>
      <c r="T125" s="53"/>
      <c r="U125" s="53"/>
      <c r="V125" s="53"/>
      <c r="W125" s="53"/>
      <c r="X125" s="53"/>
    </row>
    <row r="126" spans="1:24" s="25" customFormat="1" ht="20.25" customHeight="1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3"/>
      <c r="Q126" s="53"/>
      <c r="R126" s="53"/>
      <c r="S126" s="53"/>
      <c r="T126" s="53"/>
      <c r="U126" s="53"/>
      <c r="V126" s="53"/>
      <c r="W126" s="53"/>
      <c r="X126" s="53"/>
    </row>
    <row r="127" spans="1:24" s="25" customFormat="1" ht="20.25" customHeight="1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3"/>
      <c r="Q127" s="53"/>
      <c r="R127" s="53"/>
      <c r="S127" s="53"/>
      <c r="T127" s="53"/>
      <c r="U127" s="53"/>
      <c r="V127" s="53"/>
      <c r="W127" s="53"/>
      <c r="X127" s="53"/>
    </row>
    <row r="128" spans="1:24" s="25" customFormat="1" ht="20.25" customHeight="1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3"/>
      <c r="Q128" s="53"/>
      <c r="R128" s="53"/>
      <c r="S128" s="53"/>
      <c r="T128" s="53"/>
      <c r="U128" s="53"/>
      <c r="V128" s="53"/>
      <c r="W128" s="53"/>
      <c r="X128" s="53"/>
    </row>
    <row r="129" spans="1:27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</row>
    <row r="130" spans="1:27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</row>
    <row r="131" spans="1:27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</row>
    <row r="132" spans="1:27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</row>
    <row r="133" spans="1:27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</row>
    <row r="134" spans="1:27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</row>
    <row r="135" spans="1:27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</row>
    <row r="136" spans="1:27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</row>
    <row r="137" spans="1:27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</row>
    <row r="138" spans="1:27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</row>
    <row r="139" spans="1:27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</row>
    <row r="140" spans="1:27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</row>
    <row r="141" spans="1:27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</row>
    <row r="142" spans="1:27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</row>
    <row r="143" spans="1:27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</row>
    <row r="144" spans="1:27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</row>
    <row r="145" spans="1:27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</row>
    <row r="146" spans="1:27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</row>
    <row r="147" spans="1:27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P61"/>
  <sheetViews>
    <sheetView rightToLeft="1" workbookViewId="0">
      <selection activeCell="H53" sqref="H53"/>
    </sheetView>
  </sheetViews>
  <sheetFormatPr defaultRowHeight="15"/>
  <cols>
    <col min="1" max="1" width="33.5703125" customWidth="1"/>
    <col min="2" max="6" width="11.42578125" customWidth="1"/>
    <col min="7" max="7" width="9" customWidth="1"/>
    <col min="8" max="8" width="31.28515625" customWidth="1"/>
  </cols>
  <sheetData>
    <row r="1" spans="1:15" ht="45.75" thickTop="1">
      <c r="A1" s="132" t="s">
        <v>181</v>
      </c>
      <c r="B1" s="72" t="s">
        <v>31</v>
      </c>
      <c r="C1" s="110" t="s">
        <v>94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5">
      <c r="A2" s="134" t="s">
        <v>76</v>
      </c>
      <c r="B2" s="149">
        <v>63</v>
      </c>
      <c r="C2" s="58">
        <f>B2/$B$6</f>
        <v>0.11013986013986014</v>
      </c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>
      <c r="A3" s="134" t="s">
        <v>77</v>
      </c>
      <c r="B3" s="149">
        <v>275</v>
      </c>
      <c r="C3" s="58">
        <f>B3/$B$6</f>
        <v>0.48076923076923078</v>
      </c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5">
      <c r="A4" s="134" t="s">
        <v>334</v>
      </c>
      <c r="B4" s="149">
        <v>145</v>
      </c>
      <c r="C4" s="58">
        <f>B4/$B$6</f>
        <v>0.25349650349650349</v>
      </c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5">
      <c r="A5" s="134" t="s">
        <v>78</v>
      </c>
      <c r="B5" s="149">
        <v>89</v>
      </c>
      <c r="C5" s="58">
        <f>B5/$B$6</f>
        <v>0.1555944055944056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5" ht="15.75" thickBot="1">
      <c r="A6" s="135" t="s">
        <v>28</v>
      </c>
      <c r="B6" s="153">
        <f>SUM(B2:B5)</f>
        <v>572</v>
      </c>
      <c r="C6" s="60">
        <f>SUM(C2:C5)</f>
        <v>1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5" ht="15.75" thickTop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1:15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  <row r="9" spans="1:15" ht="57.75" customHeight="1">
      <c r="A9" s="160" t="s">
        <v>181</v>
      </c>
      <c r="B9" s="160" t="s">
        <v>135</v>
      </c>
      <c r="C9" s="160" t="s">
        <v>186</v>
      </c>
      <c r="D9" s="160" t="s">
        <v>132</v>
      </c>
      <c r="E9" s="160" t="s">
        <v>133</v>
      </c>
      <c r="F9" s="160" t="s">
        <v>134</v>
      </c>
      <c r="G9" s="160" t="s">
        <v>28</v>
      </c>
      <c r="H9" s="111"/>
      <c r="I9" s="111"/>
      <c r="J9" s="111"/>
      <c r="K9" s="111"/>
      <c r="L9" s="111"/>
      <c r="M9" s="111"/>
      <c r="N9" s="111"/>
      <c r="O9" s="111"/>
    </row>
    <row r="10" spans="1:15">
      <c r="A10" s="160" t="s">
        <v>76</v>
      </c>
      <c r="B10" s="160">
        <v>57</v>
      </c>
      <c r="C10" s="160">
        <v>2</v>
      </c>
      <c r="D10" s="160">
        <v>1</v>
      </c>
      <c r="E10" s="160">
        <v>0</v>
      </c>
      <c r="F10" s="160">
        <v>3</v>
      </c>
      <c r="G10" s="160">
        <v>63</v>
      </c>
      <c r="H10" s="111"/>
      <c r="I10" s="111"/>
      <c r="J10" s="111"/>
      <c r="K10" s="111"/>
      <c r="L10" s="111"/>
      <c r="M10" s="111"/>
      <c r="N10" s="111"/>
      <c r="O10" s="111"/>
    </row>
    <row r="11" spans="1:15">
      <c r="A11" s="160" t="s">
        <v>183</v>
      </c>
      <c r="B11" s="160">
        <v>179</v>
      </c>
      <c r="C11" s="160">
        <v>30</v>
      </c>
      <c r="D11" s="160">
        <v>10</v>
      </c>
      <c r="E11" s="160">
        <v>1</v>
      </c>
      <c r="F11" s="160">
        <v>55</v>
      </c>
      <c r="G11" s="160">
        <v>275</v>
      </c>
      <c r="H11" s="111"/>
      <c r="I11" s="111"/>
      <c r="J11" s="111"/>
      <c r="K11" s="111"/>
      <c r="L11" s="111"/>
      <c r="M11" s="111"/>
      <c r="N11" s="111"/>
      <c r="O11" s="111"/>
    </row>
    <row r="12" spans="1:15">
      <c r="A12" s="160" t="s">
        <v>182</v>
      </c>
      <c r="B12" s="160">
        <v>100</v>
      </c>
      <c r="C12" s="160">
        <v>17</v>
      </c>
      <c r="D12" s="160">
        <v>10</v>
      </c>
      <c r="E12" s="160">
        <v>6</v>
      </c>
      <c r="F12" s="160">
        <v>11</v>
      </c>
      <c r="G12" s="160">
        <v>144</v>
      </c>
      <c r="H12" s="111"/>
      <c r="I12" s="111"/>
      <c r="J12" s="111"/>
      <c r="K12" s="111"/>
      <c r="L12" s="111"/>
      <c r="M12" s="111"/>
      <c r="N12" s="111"/>
      <c r="O12" s="111"/>
    </row>
    <row r="13" spans="1:15" s="25" customFormat="1">
      <c r="A13" s="160" t="s">
        <v>184</v>
      </c>
      <c r="B13" s="160">
        <v>70</v>
      </c>
      <c r="C13" s="160">
        <v>7</v>
      </c>
      <c r="D13" s="160">
        <v>4</v>
      </c>
      <c r="E13" s="160">
        <v>2</v>
      </c>
      <c r="F13" s="160">
        <v>5</v>
      </c>
      <c r="G13" s="160">
        <v>88</v>
      </c>
      <c r="H13" s="111"/>
      <c r="I13" s="111"/>
      <c r="J13" s="111"/>
      <c r="K13" s="111"/>
      <c r="L13" s="111"/>
      <c r="M13" s="111"/>
      <c r="N13" s="111"/>
      <c r="O13" s="111"/>
    </row>
    <row r="14" spans="1:15" s="25" customFormat="1">
      <c r="A14" s="160" t="s">
        <v>28</v>
      </c>
      <c r="B14" s="160">
        <f>SUM(B10:B13)</f>
        <v>406</v>
      </c>
      <c r="C14" s="160">
        <f t="shared" ref="C14:F14" si="0">SUM(C10:C13)</f>
        <v>56</v>
      </c>
      <c r="D14" s="160">
        <f t="shared" si="0"/>
        <v>25</v>
      </c>
      <c r="E14" s="160">
        <f t="shared" si="0"/>
        <v>9</v>
      </c>
      <c r="F14" s="160">
        <f t="shared" si="0"/>
        <v>74</v>
      </c>
      <c r="G14" s="160">
        <v>568</v>
      </c>
      <c r="H14" s="111"/>
      <c r="I14" s="111"/>
      <c r="J14" s="111"/>
      <c r="K14" s="111"/>
      <c r="L14" s="111"/>
      <c r="M14" s="111"/>
      <c r="N14" s="111"/>
      <c r="O14" s="111"/>
    </row>
    <row r="15" spans="1:15" s="25" customFormat="1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</row>
    <row r="16" spans="1:1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</row>
    <row r="17" spans="1:16" s="25" customFormat="1" ht="30.75" thickBot="1">
      <c r="A17" s="130" t="s">
        <v>187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</row>
    <row r="18" spans="1:16" s="25" customFormat="1" ht="75.75" thickTop="1">
      <c r="A18" s="132" t="s">
        <v>181</v>
      </c>
      <c r="B18" s="139" t="s">
        <v>135</v>
      </c>
      <c r="C18" s="139" t="s">
        <v>186</v>
      </c>
      <c r="D18" s="139" t="s">
        <v>132</v>
      </c>
      <c r="E18" s="139" t="s">
        <v>133</v>
      </c>
      <c r="F18" s="139" t="s">
        <v>134</v>
      </c>
      <c r="G18" s="133" t="s">
        <v>28</v>
      </c>
      <c r="H18" s="111"/>
      <c r="I18" s="111"/>
      <c r="J18" s="111"/>
      <c r="K18" s="111"/>
      <c r="L18" s="111"/>
      <c r="M18" s="111"/>
      <c r="N18" s="111"/>
      <c r="O18" s="111"/>
    </row>
    <row r="19" spans="1:16" s="129" customFormat="1" ht="22.5" customHeight="1">
      <c r="A19" s="18" t="s">
        <v>31</v>
      </c>
      <c r="B19" s="46">
        <f>B14</f>
        <v>406</v>
      </c>
      <c r="C19" s="46">
        <f t="shared" ref="C19:G19" si="1">C14</f>
        <v>56</v>
      </c>
      <c r="D19" s="46">
        <f t="shared" si="1"/>
        <v>25</v>
      </c>
      <c r="E19" s="46">
        <f t="shared" si="1"/>
        <v>9</v>
      </c>
      <c r="F19" s="46">
        <f t="shared" si="1"/>
        <v>74</v>
      </c>
      <c r="G19" s="49">
        <f t="shared" si="1"/>
        <v>568</v>
      </c>
      <c r="H19" s="111"/>
      <c r="I19" s="111"/>
      <c r="J19" s="111"/>
      <c r="K19" s="111"/>
      <c r="L19" s="111"/>
      <c r="M19" s="111"/>
      <c r="N19" s="111"/>
      <c r="O19" s="111"/>
    </row>
    <row r="20" spans="1:16" s="129" customFormat="1" ht="22.5" customHeight="1">
      <c r="A20" s="48" t="s">
        <v>28</v>
      </c>
      <c r="B20" s="106">
        <f>SUM(B21:B24)</f>
        <v>1</v>
      </c>
      <c r="C20" s="106">
        <f t="shared" ref="C20:G20" si="2">SUM(C21:C24)</f>
        <v>1</v>
      </c>
      <c r="D20" s="106">
        <f t="shared" si="2"/>
        <v>1</v>
      </c>
      <c r="E20" s="106">
        <f t="shared" si="2"/>
        <v>0.99999999999999989</v>
      </c>
      <c r="F20" s="106">
        <f t="shared" si="2"/>
        <v>1</v>
      </c>
      <c r="G20" s="84">
        <f t="shared" si="2"/>
        <v>1.0035211267605633</v>
      </c>
      <c r="H20" s="111"/>
      <c r="I20" s="111"/>
      <c r="J20" s="111"/>
      <c r="K20" s="111"/>
      <c r="L20" s="111"/>
      <c r="M20" s="111"/>
      <c r="N20" s="111"/>
      <c r="O20" s="111"/>
    </row>
    <row r="21" spans="1:16" s="25" customFormat="1" ht="22.5" customHeight="1">
      <c r="A21" s="134" t="s">
        <v>76</v>
      </c>
      <c r="B21" s="71">
        <f>B10/B$14</f>
        <v>0.14039408866995073</v>
      </c>
      <c r="C21" s="71">
        <f t="shared" ref="C21:G21" si="3">C10/C$14</f>
        <v>3.5714285714285712E-2</v>
      </c>
      <c r="D21" s="71">
        <f t="shared" si="3"/>
        <v>0.04</v>
      </c>
      <c r="E21" s="71">
        <f t="shared" si="3"/>
        <v>0</v>
      </c>
      <c r="F21" s="71">
        <f t="shared" si="3"/>
        <v>4.0540540540540543E-2</v>
      </c>
      <c r="G21" s="107">
        <f t="shared" si="3"/>
        <v>0.11091549295774648</v>
      </c>
      <c r="H21" s="111"/>
      <c r="I21" s="111"/>
      <c r="J21" s="111"/>
      <c r="K21" s="111"/>
      <c r="L21" s="111"/>
      <c r="M21" s="111"/>
      <c r="N21" s="111"/>
      <c r="O21" s="111"/>
    </row>
    <row r="22" spans="1:16" s="25" customFormat="1" ht="22.5" customHeight="1">
      <c r="A22" s="134" t="s">
        <v>183</v>
      </c>
      <c r="B22" s="71">
        <f t="shared" ref="B22:G24" si="4">B11/B$14</f>
        <v>0.44088669950738918</v>
      </c>
      <c r="C22" s="71">
        <f t="shared" si="4"/>
        <v>0.5357142857142857</v>
      </c>
      <c r="D22" s="71">
        <f t="shared" si="4"/>
        <v>0.4</v>
      </c>
      <c r="E22" s="71">
        <f t="shared" si="4"/>
        <v>0.1111111111111111</v>
      </c>
      <c r="F22" s="71">
        <f t="shared" si="4"/>
        <v>0.7432432432432432</v>
      </c>
      <c r="G22" s="107">
        <f t="shared" si="4"/>
        <v>0.48415492957746481</v>
      </c>
      <c r="H22" s="111"/>
      <c r="I22" s="111"/>
      <c r="J22" s="111"/>
      <c r="K22" s="111"/>
      <c r="L22" s="111"/>
      <c r="M22" s="111"/>
      <c r="N22" s="111"/>
      <c r="O22" s="111"/>
    </row>
    <row r="23" spans="1:16" s="25" customFormat="1" ht="22.5" customHeight="1">
      <c r="A23" s="134" t="s">
        <v>182</v>
      </c>
      <c r="B23" s="71">
        <f t="shared" si="4"/>
        <v>0.24630541871921183</v>
      </c>
      <c r="C23" s="71">
        <f t="shared" si="4"/>
        <v>0.30357142857142855</v>
      </c>
      <c r="D23" s="71">
        <f t="shared" si="4"/>
        <v>0.4</v>
      </c>
      <c r="E23" s="71">
        <f t="shared" si="4"/>
        <v>0.66666666666666663</v>
      </c>
      <c r="F23" s="71">
        <f t="shared" si="4"/>
        <v>0.14864864864864866</v>
      </c>
      <c r="G23" s="107">
        <f t="shared" si="4"/>
        <v>0.25352112676056338</v>
      </c>
      <c r="H23" s="111"/>
      <c r="I23" s="111"/>
      <c r="J23" s="111"/>
      <c r="K23" s="111"/>
      <c r="L23" s="111"/>
      <c r="M23" s="111"/>
      <c r="N23" s="111"/>
      <c r="O23" s="111"/>
    </row>
    <row r="24" spans="1:16" s="25" customFormat="1" ht="22.5" customHeight="1" thickBot="1">
      <c r="A24" s="135" t="s">
        <v>184</v>
      </c>
      <c r="B24" s="108">
        <f t="shared" si="4"/>
        <v>0.17241379310344829</v>
      </c>
      <c r="C24" s="108">
        <f t="shared" si="4"/>
        <v>0.125</v>
      </c>
      <c r="D24" s="108">
        <f t="shared" si="4"/>
        <v>0.16</v>
      </c>
      <c r="E24" s="108">
        <f t="shared" si="4"/>
        <v>0.22222222222222221</v>
      </c>
      <c r="F24" s="108">
        <f t="shared" si="4"/>
        <v>6.7567567567567571E-2</v>
      </c>
      <c r="G24" s="109">
        <f t="shared" si="4"/>
        <v>0.15492957746478872</v>
      </c>
      <c r="H24" s="111"/>
      <c r="I24" s="111"/>
      <c r="J24" s="111"/>
      <c r="K24" s="111"/>
      <c r="L24" s="111"/>
      <c r="M24" s="111"/>
      <c r="N24" s="111"/>
      <c r="O24" s="111"/>
    </row>
    <row r="25" spans="1:16" s="25" customFormat="1" ht="15.75" thickTop="1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</row>
    <row r="26" spans="1:16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</row>
    <row r="27" spans="1:16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</row>
    <row r="28" spans="1:16">
      <c r="A28" s="111"/>
      <c r="B28" s="111"/>
      <c r="C28" s="111"/>
      <c r="D28" s="111"/>
      <c r="E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  <row r="29" spans="1:16" ht="30">
      <c r="A29" s="160" t="s">
        <v>181</v>
      </c>
      <c r="B29" s="160" t="s">
        <v>150</v>
      </c>
      <c r="C29" s="160" t="s">
        <v>149</v>
      </c>
      <c r="D29" s="160" t="s">
        <v>151</v>
      </c>
      <c r="E29" s="160" t="s">
        <v>33</v>
      </c>
      <c r="F29" s="160" t="s">
        <v>1</v>
      </c>
      <c r="G29" s="111"/>
      <c r="H29" s="111"/>
      <c r="I29" s="111"/>
      <c r="J29" s="111"/>
      <c r="K29" s="111"/>
      <c r="L29" s="111"/>
      <c r="M29" s="111"/>
      <c r="N29" s="111"/>
      <c r="O29" s="111"/>
      <c r="P29" s="111"/>
    </row>
    <row r="30" spans="1:16">
      <c r="A30" s="160" t="s">
        <v>76</v>
      </c>
      <c r="B30" s="160">
        <v>6</v>
      </c>
      <c r="C30" s="160">
        <v>10</v>
      </c>
      <c r="D30" s="160">
        <v>11</v>
      </c>
      <c r="E30" s="160">
        <v>36</v>
      </c>
      <c r="F30" s="160">
        <v>63</v>
      </c>
      <c r="G30" s="111"/>
      <c r="H30" s="111"/>
      <c r="I30" s="111"/>
      <c r="J30" s="111"/>
      <c r="K30" s="111"/>
      <c r="L30" s="111"/>
      <c r="M30" s="111"/>
      <c r="N30" s="111"/>
      <c r="O30" s="111"/>
    </row>
    <row r="31" spans="1:16">
      <c r="A31" s="160" t="s">
        <v>183</v>
      </c>
      <c r="B31" s="160">
        <v>12</v>
      </c>
      <c r="C31" s="160">
        <v>30</v>
      </c>
      <c r="D31" s="160">
        <v>56</v>
      </c>
      <c r="E31" s="160">
        <v>176</v>
      </c>
      <c r="F31" s="160">
        <v>274</v>
      </c>
      <c r="G31" s="111"/>
      <c r="H31" s="111"/>
      <c r="I31" s="111"/>
      <c r="J31" s="111"/>
      <c r="K31" s="111"/>
      <c r="L31" s="111"/>
      <c r="M31" s="111"/>
      <c r="N31" s="111"/>
      <c r="O31" s="111"/>
    </row>
    <row r="32" spans="1:16">
      <c r="A32" s="160" t="s">
        <v>182</v>
      </c>
      <c r="B32" s="160">
        <v>21</v>
      </c>
      <c r="C32" s="160">
        <v>30</v>
      </c>
      <c r="D32" s="160">
        <v>35</v>
      </c>
      <c r="E32" s="160">
        <v>57</v>
      </c>
      <c r="F32" s="160">
        <v>143</v>
      </c>
      <c r="G32" s="111"/>
      <c r="H32" s="111"/>
      <c r="I32" s="111"/>
      <c r="J32" s="111"/>
      <c r="K32" s="111"/>
      <c r="L32" s="111"/>
      <c r="M32" s="111"/>
      <c r="N32" s="111"/>
      <c r="O32" s="111"/>
    </row>
    <row r="33" spans="1:15">
      <c r="A33" s="160" t="s">
        <v>184</v>
      </c>
      <c r="B33" s="160">
        <v>22</v>
      </c>
      <c r="C33" s="160">
        <v>15</v>
      </c>
      <c r="D33" s="160">
        <v>23</v>
      </c>
      <c r="E33" s="160">
        <v>27</v>
      </c>
      <c r="F33" s="160">
        <v>87</v>
      </c>
      <c r="G33" s="111"/>
      <c r="H33" s="111"/>
      <c r="I33" s="111"/>
      <c r="J33" s="111"/>
      <c r="K33" s="111"/>
      <c r="L33" s="111"/>
      <c r="M33" s="111"/>
      <c r="N33" s="111"/>
      <c r="O33" s="111"/>
    </row>
    <row r="34" spans="1:15">
      <c r="A34" s="160" t="s">
        <v>28</v>
      </c>
      <c r="B34" s="160">
        <f>SUM(B30:B33)</f>
        <v>61</v>
      </c>
      <c r="C34" s="160">
        <f t="shared" ref="C34:F34" si="5">SUM(C30:C33)</f>
        <v>85</v>
      </c>
      <c r="D34" s="160">
        <f t="shared" si="5"/>
        <v>125</v>
      </c>
      <c r="E34" s="160">
        <f t="shared" si="5"/>
        <v>296</v>
      </c>
      <c r="F34" s="160">
        <f t="shared" si="5"/>
        <v>567</v>
      </c>
      <c r="G34" s="111"/>
      <c r="H34" s="111"/>
      <c r="I34" s="111"/>
      <c r="J34" s="111"/>
      <c r="K34" s="111"/>
      <c r="L34" s="111"/>
      <c r="M34" s="111"/>
      <c r="N34" s="111"/>
      <c r="O34" s="111"/>
    </row>
    <row r="35" spans="1:15" s="129" customFormat="1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</row>
    <row r="36" spans="1:15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ht="30.75" thickBot="1">
      <c r="A37" s="130" t="s">
        <v>185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</row>
    <row r="38" spans="1:15" ht="30.75" thickTop="1">
      <c r="A38" s="132" t="s">
        <v>181</v>
      </c>
      <c r="B38" s="139" t="s">
        <v>120</v>
      </c>
      <c r="C38" s="139" t="s">
        <v>153</v>
      </c>
      <c r="D38" s="139" t="s">
        <v>122</v>
      </c>
      <c r="E38" s="139" t="s">
        <v>34</v>
      </c>
      <c r="F38" s="133" t="s">
        <v>28</v>
      </c>
      <c r="G38" s="111"/>
      <c r="H38" s="111"/>
      <c r="I38" s="111"/>
      <c r="J38" s="111"/>
      <c r="K38" s="111"/>
      <c r="L38" s="111"/>
      <c r="M38" s="111"/>
      <c r="N38" s="111"/>
      <c r="O38" s="111"/>
    </row>
    <row r="39" spans="1:15" s="129" customFormat="1">
      <c r="A39" s="18" t="s">
        <v>31</v>
      </c>
      <c r="B39" s="46">
        <f>B34</f>
        <v>61</v>
      </c>
      <c r="C39" s="46">
        <f t="shared" ref="C39:F39" si="6">C34</f>
        <v>85</v>
      </c>
      <c r="D39" s="46">
        <f t="shared" si="6"/>
        <v>125</v>
      </c>
      <c r="E39" s="46">
        <f t="shared" si="6"/>
        <v>296</v>
      </c>
      <c r="F39" s="49">
        <f t="shared" si="6"/>
        <v>567</v>
      </c>
      <c r="G39" s="111"/>
      <c r="H39" s="111"/>
      <c r="I39" s="111"/>
      <c r="J39" s="111"/>
      <c r="K39" s="111"/>
      <c r="L39" s="111"/>
      <c r="M39" s="111"/>
      <c r="N39" s="111"/>
      <c r="O39" s="111"/>
    </row>
    <row r="40" spans="1:15" s="129" customFormat="1">
      <c r="A40" s="48" t="s">
        <v>28</v>
      </c>
      <c r="B40" s="106">
        <f>SUM(B41:B44)</f>
        <v>1</v>
      </c>
      <c r="C40" s="106">
        <f t="shared" ref="C40:F40" si="7">SUM(C41:C44)</f>
        <v>1</v>
      </c>
      <c r="D40" s="106">
        <f t="shared" si="7"/>
        <v>1</v>
      </c>
      <c r="E40" s="106">
        <f t="shared" si="7"/>
        <v>1</v>
      </c>
      <c r="F40" s="84">
        <f t="shared" si="7"/>
        <v>1</v>
      </c>
      <c r="G40" s="111"/>
      <c r="H40" s="111"/>
      <c r="I40" s="111"/>
      <c r="J40" s="111"/>
      <c r="K40" s="111"/>
      <c r="L40" s="111"/>
      <c r="M40" s="111"/>
      <c r="N40" s="111"/>
      <c r="O40" s="111"/>
    </row>
    <row r="41" spans="1:15">
      <c r="A41" s="134" t="s">
        <v>76</v>
      </c>
      <c r="B41" s="71">
        <f>B30/B$34</f>
        <v>9.8360655737704916E-2</v>
      </c>
      <c r="C41" s="71">
        <f t="shared" ref="C41:F41" si="8">C30/C$34</f>
        <v>0.11764705882352941</v>
      </c>
      <c r="D41" s="71">
        <f t="shared" si="8"/>
        <v>8.7999999999999995E-2</v>
      </c>
      <c r="E41" s="71">
        <f t="shared" si="8"/>
        <v>0.12162162162162163</v>
      </c>
      <c r="F41" s="107">
        <f t="shared" si="8"/>
        <v>0.1111111111111111</v>
      </c>
      <c r="G41" s="111"/>
      <c r="H41" s="111"/>
      <c r="I41" s="111"/>
      <c r="J41" s="111"/>
      <c r="K41" s="111"/>
      <c r="L41" s="111"/>
      <c r="M41" s="111"/>
      <c r="N41" s="111"/>
      <c r="O41" s="111"/>
    </row>
    <row r="42" spans="1:15">
      <c r="A42" s="134" t="s">
        <v>183</v>
      </c>
      <c r="B42" s="71">
        <f t="shared" ref="B42:F44" si="9">B31/B$34</f>
        <v>0.19672131147540983</v>
      </c>
      <c r="C42" s="71">
        <f t="shared" si="9"/>
        <v>0.35294117647058826</v>
      </c>
      <c r="D42" s="71">
        <f t="shared" si="9"/>
        <v>0.44800000000000001</v>
      </c>
      <c r="E42" s="71">
        <f t="shared" si="9"/>
        <v>0.59459459459459463</v>
      </c>
      <c r="F42" s="107">
        <f t="shared" si="9"/>
        <v>0.48324514991181655</v>
      </c>
      <c r="G42" s="111"/>
      <c r="H42" s="111"/>
      <c r="I42" s="111"/>
      <c r="J42" s="111"/>
      <c r="K42" s="111"/>
      <c r="L42" s="111"/>
      <c r="M42" s="111"/>
      <c r="N42" s="111"/>
      <c r="O42" s="111"/>
    </row>
    <row r="43" spans="1:15">
      <c r="A43" s="134" t="s">
        <v>182</v>
      </c>
      <c r="B43" s="71">
        <f t="shared" si="9"/>
        <v>0.34426229508196721</v>
      </c>
      <c r="C43" s="71">
        <f t="shared" si="9"/>
        <v>0.35294117647058826</v>
      </c>
      <c r="D43" s="71">
        <f t="shared" si="9"/>
        <v>0.28000000000000003</v>
      </c>
      <c r="E43" s="71">
        <f t="shared" si="9"/>
        <v>0.19256756756756757</v>
      </c>
      <c r="F43" s="107">
        <f t="shared" si="9"/>
        <v>0.25220458553791886</v>
      </c>
      <c r="G43" s="111"/>
      <c r="H43" s="111"/>
      <c r="I43" s="111"/>
      <c r="J43" s="111"/>
      <c r="K43" s="111"/>
      <c r="L43" s="111"/>
      <c r="M43" s="111"/>
      <c r="N43" s="111"/>
      <c r="O43" s="111"/>
    </row>
    <row r="44" spans="1:15" ht="15.75" thickBot="1">
      <c r="A44" s="135" t="s">
        <v>184</v>
      </c>
      <c r="B44" s="108">
        <f t="shared" si="9"/>
        <v>0.36065573770491804</v>
      </c>
      <c r="C44" s="108">
        <f t="shared" si="9"/>
        <v>0.17647058823529413</v>
      </c>
      <c r="D44" s="108">
        <f t="shared" si="9"/>
        <v>0.184</v>
      </c>
      <c r="E44" s="108">
        <f t="shared" si="9"/>
        <v>9.1216216216216214E-2</v>
      </c>
      <c r="F44" s="109">
        <f t="shared" si="9"/>
        <v>0.15343915343915343</v>
      </c>
      <c r="G44" s="111"/>
      <c r="H44" s="111"/>
      <c r="I44" s="111"/>
      <c r="J44" s="111"/>
      <c r="K44" s="111"/>
      <c r="L44" s="111"/>
      <c r="M44" s="111"/>
      <c r="N44" s="111"/>
      <c r="O44" s="111"/>
    </row>
    <row r="45" spans="1:15" ht="15.75" thickTop="1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</row>
    <row r="46" spans="1:15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</row>
    <row r="47" spans="1:15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</row>
    <row r="48" spans="1:15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</row>
    <row r="49" spans="1:12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</row>
    <row r="50" spans="1:12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</row>
    <row r="51" spans="1:12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</row>
    <row r="52" spans="1:12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</row>
    <row r="53" spans="1:12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</row>
    <row r="54" spans="1:12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</row>
    <row r="55" spans="1:12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</row>
    <row r="56" spans="1:12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</row>
    <row r="57" spans="1:12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</row>
    <row r="58" spans="1:12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</row>
    <row r="59" spans="1:12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</row>
    <row r="60" spans="1:12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</row>
    <row r="61" spans="1:12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63"/>
  <sheetViews>
    <sheetView rightToLeft="1" topLeftCell="A43" workbookViewId="0">
      <selection activeCell="I44" sqref="I44"/>
    </sheetView>
  </sheetViews>
  <sheetFormatPr defaultRowHeight="15"/>
  <cols>
    <col min="1" max="1" width="29.85546875" bestFit="1" customWidth="1"/>
    <col min="2" max="8" width="10.5703125" customWidth="1"/>
    <col min="9" max="9" width="14.5703125" customWidth="1"/>
    <col min="10" max="10" width="20.85546875" bestFit="1" customWidth="1"/>
    <col min="11" max="11" width="13.7109375" customWidth="1"/>
  </cols>
  <sheetData>
    <row r="1" spans="1:12" s="129" customFormat="1">
      <c r="A1" s="260" t="s">
        <v>68</v>
      </c>
      <c r="B1" s="260" t="s">
        <v>1</v>
      </c>
      <c r="C1" s="260" t="s">
        <v>195</v>
      </c>
      <c r="D1" s="260" t="s">
        <v>198</v>
      </c>
      <c r="E1" s="260" t="s">
        <v>200</v>
      </c>
      <c r="F1" s="260" t="s">
        <v>197</v>
      </c>
      <c r="G1" s="260" t="s">
        <v>199</v>
      </c>
      <c r="H1" s="260" t="s">
        <v>196</v>
      </c>
      <c r="I1" s="260"/>
      <c r="J1" s="131"/>
      <c r="K1" s="131"/>
      <c r="L1" s="131"/>
    </row>
    <row r="2" spans="1:12" s="129" customFormat="1">
      <c r="A2" s="260" t="s">
        <v>190</v>
      </c>
      <c r="B2" s="260">
        <v>613</v>
      </c>
      <c r="C2" s="260">
        <v>69</v>
      </c>
      <c r="D2" s="260">
        <v>27</v>
      </c>
      <c r="E2" s="260">
        <v>47</v>
      </c>
      <c r="F2" s="260">
        <v>118</v>
      </c>
      <c r="G2" s="260">
        <v>81</v>
      </c>
      <c r="H2" s="260">
        <v>271</v>
      </c>
      <c r="I2" s="260"/>
      <c r="J2" s="131"/>
      <c r="K2" s="131"/>
      <c r="L2" s="131"/>
    </row>
    <row r="3" spans="1:12" s="129" customFormat="1">
      <c r="A3" s="260" t="s">
        <v>188</v>
      </c>
      <c r="B3" s="260">
        <v>613</v>
      </c>
      <c r="C3" s="260">
        <v>105</v>
      </c>
      <c r="D3" s="260">
        <v>60</v>
      </c>
      <c r="E3" s="260">
        <v>55</v>
      </c>
      <c r="F3" s="260">
        <v>104</v>
      </c>
      <c r="G3" s="260">
        <v>63</v>
      </c>
      <c r="H3" s="260">
        <v>226</v>
      </c>
      <c r="I3" s="260"/>
      <c r="J3" s="131"/>
      <c r="K3" s="131"/>
      <c r="L3" s="131"/>
    </row>
    <row r="4" spans="1:12" s="129" customFormat="1">
      <c r="A4" s="260" t="s">
        <v>194</v>
      </c>
      <c r="B4" s="260">
        <v>613</v>
      </c>
      <c r="C4" s="260">
        <v>188</v>
      </c>
      <c r="D4" s="260">
        <v>201</v>
      </c>
      <c r="E4" s="260">
        <v>144</v>
      </c>
      <c r="F4" s="260">
        <v>63</v>
      </c>
      <c r="G4" s="260">
        <v>7</v>
      </c>
      <c r="H4" s="260">
        <v>10</v>
      </c>
      <c r="I4" s="260"/>
      <c r="J4" s="131"/>
      <c r="K4" s="131"/>
      <c r="L4" s="131"/>
    </row>
    <row r="5" spans="1:12" s="129" customFormat="1">
      <c r="A5" s="260" t="s">
        <v>191</v>
      </c>
      <c r="B5" s="260">
        <v>613</v>
      </c>
      <c r="C5" s="260">
        <v>234</v>
      </c>
      <c r="D5" s="260">
        <v>179</v>
      </c>
      <c r="E5" s="260">
        <v>113</v>
      </c>
      <c r="F5" s="260">
        <v>58</v>
      </c>
      <c r="G5" s="260">
        <v>13</v>
      </c>
      <c r="H5" s="260">
        <v>16</v>
      </c>
      <c r="I5" s="260"/>
      <c r="J5" s="131"/>
      <c r="K5" s="131"/>
      <c r="L5" s="131"/>
    </row>
    <row r="6" spans="1:12" s="129" customFormat="1">
      <c r="A6" s="260" t="s">
        <v>189</v>
      </c>
      <c r="B6" s="260">
        <v>613</v>
      </c>
      <c r="C6" s="260">
        <v>238</v>
      </c>
      <c r="D6" s="260">
        <v>285</v>
      </c>
      <c r="E6" s="260">
        <v>64</v>
      </c>
      <c r="F6" s="260">
        <v>18</v>
      </c>
      <c r="G6" s="260">
        <v>6</v>
      </c>
      <c r="H6" s="260">
        <v>2</v>
      </c>
      <c r="I6" s="260"/>
      <c r="J6" s="131"/>
      <c r="K6" s="131"/>
      <c r="L6" s="131"/>
    </row>
    <row r="7" spans="1:12" s="129" customFormat="1">
      <c r="A7" s="260" t="s">
        <v>192</v>
      </c>
      <c r="B7" s="260">
        <v>613</v>
      </c>
      <c r="C7" s="260">
        <v>243</v>
      </c>
      <c r="D7" s="260">
        <v>70</v>
      </c>
      <c r="E7" s="260">
        <v>54</v>
      </c>
      <c r="F7" s="260">
        <v>83</v>
      </c>
      <c r="G7" s="260">
        <v>58</v>
      </c>
      <c r="H7" s="260">
        <v>105</v>
      </c>
      <c r="I7" s="260"/>
      <c r="J7" s="131"/>
      <c r="K7" s="131"/>
      <c r="L7" s="131"/>
    </row>
    <row r="8" spans="1:12" s="129" customFormat="1">
      <c r="A8" s="260" t="s">
        <v>193</v>
      </c>
      <c r="B8" s="260">
        <v>613</v>
      </c>
      <c r="C8" s="260">
        <v>294</v>
      </c>
      <c r="D8" s="260">
        <v>162</v>
      </c>
      <c r="E8" s="260">
        <v>70</v>
      </c>
      <c r="F8" s="260">
        <v>45</v>
      </c>
      <c r="G8" s="260">
        <v>22</v>
      </c>
      <c r="H8" s="260">
        <v>20</v>
      </c>
      <c r="I8" s="260"/>
      <c r="J8" s="131"/>
      <c r="K8" s="131"/>
      <c r="L8" s="131"/>
    </row>
    <row r="9" spans="1:12" s="129" customFormat="1" ht="15.75" thickBot="1">
      <c r="I9" s="131"/>
      <c r="J9" s="131"/>
      <c r="K9" s="131"/>
      <c r="L9" s="131"/>
    </row>
    <row r="10" spans="1:12" s="129" customFormat="1" ht="45.75" thickTop="1">
      <c r="A10" s="177" t="s">
        <v>68</v>
      </c>
      <c r="B10" s="256" t="s">
        <v>1</v>
      </c>
      <c r="C10" s="256" t="s">
        <v>207</v>
      </c>
      <c r="D10" s="256" t="s">
        <v>206</v>
      </c>
      <c r="E10" s="256" t="s">
        <v>205</v>
      </c>
      <c r="F10" s="256" t="s">
        <v>204</v>
      </c>
      <c r="G10" s="256" t="s">
        <v>203</v>
      </c>
      <c r="H10" s="257" t="s">
        <v>202</v>
      </c>
      <c r="I10" s="131"/>
      <c r="J10" s="131"/>
      <c r="K10" s="131"/>
      <c r="L10" s="131"/>
    </row>
    <row r="11" spans="1:12" s="129" customFormat="1">
      <c r="A11" s="254" t="s">
        <v>190</v>
      </c>
      <c r="B11" s="258">
        <f t="shared" ref="B11:B17" si="0">SUM(C11:H11)</f>
        <v>1</v>
      </c>
      <c r="C11" s="250">
        <f>C2/$B2</f>
        <v>0.11256117455138662</v>
      </c>
      <c r="D11" s="250">
        <f t="shared" ref="D11:H11" si="1">D2/$B2</f>
        <v>4.4045676998368678E-2</v>
      </c>
      <c r="E11" s="250">
        <f t="shared" si="1"/>
        <v>7.6672104404567704E-2</v>
      </c>
      <c r="F11" s="250">
        <f t="shared" si="1"/>
        <v>0.19249592169657423</v>
      </c>
      <c r="G11" s="250">
        <f t="shared" si="1"/>
        <v>0.13213703099510604</v>
      </c>
      <c r="H11" s="251">
        <f t="shared" si="1"/>
        <v>0.44208809135399674</v>
      </c>
      <c r="I11" s="131"/>
      <c r="J11" s="131"/>
      <c r="K11" s="131"/>
      <c r="L11" s="131"/>
    </row>
    <row r="12" spans="1:12" s="129" customFormat="1">
      <c r="A12" s="254" t="s">
        <v>188</v>
      </c>
      <c r="B12" s="258">
        <f t="shared" si="0"/>
        <v>1</v>
      </c>
      <c r="C12" s="250">
        <f t="shared" ref="C12:H12" si="2">C3/$B3</f>
        <v>0.17128874388254486</v>
      </c>
      <c r="D12" s="250">
        <f t="shared" si="2"/>
        <v>9.7879282218597069E-2</v>
      </c>
      <c r="E12" s="250">
        <f t="shared" si="2"/>
        <v>8.9722675367047311E-2</v>
      </c>
      <c r="F12" s="250">
        <f t="shared" si="2"/>
        <v>0.16965742251223492</v>
      </c>
      <c r="G12" s="250">
        <f t="shared" si="2"/>
        <v>0.10277324632952692</v>
      </c>
      <c r="H12" s="251">
        <f t="shared" si="2"/>
        <v>0.36867862969004894</v>
      </c>
      <c r="I12" s="131"/>
      <c r="J12" s="131"/>
      <c r="K12" s="131"/>
      <c r="L12" s="131"/>
    </row>
    <row r="13" spans="1:12" s="129" customFormat="1">
      <c r="A13" s="254" t="s">
        <v>194</v>
      </c>
      <c r="B13" s="258">
        <f t="shared" si="0"/>
        <v>1</v>
      </c>
      <c r="C13" s="250">
        <f t="shared" ref="C13:H13" si="3">C4/$B4</f>
        <v>0.30668841761827081</v>
      </c>
      <c r="D13" s="250">
        <f t="shared" si="3"/>
        <v>0.32789559543230018</v>
      </c>
      <c r="E13" s="250">
        <f t="shared" si="3"/>
        <v>0.23491027732463296</v>
      </c>
      <c r="F13" s="250">
        <f t="shared" si="3"/>
        <v>0.10277324632952692</v>
      </c>
      <c r="G13" s="250">
        <f t="shared" si="3"/>
        <v>1.1419249592169658E-2</v>
      </c>
      <c r="H13" s="251">
        <f t="shared" si="3"/>
        <v>1.6313213703099509E-2</v>
      </c>
      <c r="I13" s="131"/>
      <c r="J13" s="131"/>
      <c r="K13" s="131"/>
      <c r="L13" s="131"/>
    </row>
    <row r="14" spans="1:12" s="129" customFormat="1">
      <c r="A14" s="254" t="s">
        <v>191</v>
      </c>
      <c r="B14" s="258">
        <f t="shared" si="0"/>
        <v>1</v>
      </c>
      <c r="C14" s="250">
        <f t="shared" ref="C14:H14" si="4">C5/$B5</f>
        <v>0.38172920065252852</v>
      </c>
      <c r="D14" s="250">
        <f t="shared" si="4"/>
        <v>0.29200652528548127</v>
      </c>
      <c r="E14" s="250">
        <f t="shared" si="4"/>
        <v>0.18433931484502447</v>
      </c>
      <c r="F14" s="250">
        <f t="shared" si="4"/>
        <v>9.461663947797716E-2</v>
      </c>
      <c r="G14" s="250">
        <f t="shared" si="4"/>
        <v>2.1207177814029365E-2</v>
      </c>
      <c r="H14" s="251">
        <f t="shared" si="4"/>
        <v>2.6101141924959218E-2</v>
      </c>
      <c r="I14" s="131"/>
      <c r="J14" s="131"/>
      <c r="K14" s="131"/>
      <c r="L14" s="131"/>
    </row>
    <row r="15" spans="1:12" s="129" customFormat="1">
      <c r="A15" s="254" t="s">
        <v>189</v>
      </c>
      <c r="B15" s="258">
        <f t="shared" si="0"/>
        <v>1</v>
      </c>
      <c r="C15" s="250">
        <f t="shared" ref="C15:H15" si="5">C6/$B6</f>
        <v>0.38825448613376834</v>
      </c>
      <c r="D15" s="250">
        <f t="shared" si="5"/>
        <v>0.46492659053833607</v>
      </c>
      <c r="E15" s="250">
        <f t="shared" si="5"/>
        <v>0.10440456769983687</v>
      </c>
      <c r="F15" s="250">
        <f t="shared" si="5"/>
        <v>2.936378466557912E-2</v>
      </c>
      <c r="G15" s="250">
        <f t="shared" si="5"/>
        <v>9.7879282218597055E-3</v>
      </c>
      <c r="H15" s="251">
        <f t="shared" si="5"/>
        <v>3.2626427406199023E-3</v>
      </c>
      <c r="I15" s="131"/>
      <c r="J15" s="131"/>
      <c r="K15" s="131"/>
      <c r="L15" s="131"/>
    </row>
    <row r="16" spans="1:12" s="129" customFormat="1">
      <c r="A16" s="254" t="s">
        <v>192</v>
      </c>
      <c r="B16" s="258">
        <f t="shared" si="0"/>
        <v>1</v>
      </c>
      <c r="C16" s="250">
        <f t="shared" ref="C16:H16" si="6">C7/$B7</f>
        <v>0.39641109298531813</v>
      </c>
      <c r="D16" s="250">
        <f t="shared" si="6"/>
        <v>0.11419249592169657</v>
      </c>
      <c r="E16" s="250">
        <f t="shared" si="6"/>
        <v>8.8091353996737357E-2</v>
      </c>
      <c r="F16" s="250">
        <f t="shared" si="6"/>
        <v>0.13539967373572595</v>
      </c>
      <c r="G16" s="250">
        <f t="shared" si="6"/>
        <v>9.461663947797716E-2</v>
      </c>
      <c r="H16" s="251">
        <f t="shared" si="6"/>
        <v>0.17128874388254486</v>
      </c>
      <c r="I16" s="131"/>
      <c r="J16" s="131"/>
      <c r="K16" s="131"/>
      <c r="L16" s="131"/>
    </row>
    <row r="17" spans="1:18" s="129" customFormat="1" ht="15.75" thickBot="1">
      <c r="A17" s="255" t="s">
        <v>193</v>
      </c>
      <c r="B17" s="259">
        <f t="shared" si="0"/>
        <v>1</v>
      </c>
      <c r="C17" s="252">
        <f t="shared" ref="C17:H17" si="7">C8/$B8</f>
        <v>0.47960848287112562</v>
      </c>
      <c r="D17" s="252">
        <f t="shared" si="7"/>
        <v>0.26427406199021208</v>
      </c>
      <c r="E17" s="252">
        <f t="shared" si="7"/>
        <v>0.11419249592169657</v>
      </c>
      <c r="F17" s="252">
        <f t="shared" si="7"/>
        <v>7.3409461663947795E-2</v>
      </c>
      <c r="G17" s="252">
        <f t="shared" si="7"/>
        <v>3.588907014681892E-2</v>
      </c>
      <c r="H17" s="253">
        <f t="shared" si="7"/>
        <v>3.2626427406199018E-2</v>
      </c>
      <c r="I17" s="131"/>
      <c r="J17" s="131"/>
      <c r="K17" s="131"/>
      <c r="L17" s="131"/>
    </row>
    <row r="18" spans="1:18" s="129" customFormat="1" ht="15.75" thickTop="1">
      <c r="I18" s="131"/>
      <c r="J18" s="131"/>
      <c r="K18" s="131"/>
      <c r="L18" s="131"/>
    </row>
    <row r="19" spans="1:18" s="129" customFormat="1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</row>
    <row r="20" spans="1:18" s="129" customFormat="1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</row>
    <row r="21" spans="1:18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70"/>
      <c r="R21" s="70"/>
    </row>
    <row r="22" spans="1:18" s="25" customFormat="1">
      <c r="A22" s="85"/>
      <c r="B22" s="85"/>
      <c r="C22" s="85"/>
      <c r="D22" s="85"/>
      <c r="E22" s="85"/>
      <c r="F22" s="85"/>
      <c r="G22" s="85"/>
      <c r="I22" s="85"/>
      <c r="J22" s="85"/>
      <c r="K22" s="85"/>
      <c r="L22" s="85"/>
      <c r="M22" s="85"/>
      <c r="N22" s="85"/>
      <c r="O22" s="85"/>
      <c r="P22" s="85"/>
      <c r="Q22" s="70"/>
      <c r="R22" s="70"/>
    </row>
    <row r="23" spans="1:18">
      <c r="A23" s="161" t="s">
        <v>68</v>
      </c>
      <c r="B23" s="161" t="s">
        <v>11</v>
      </c>
      <c r="C23" s="161" t="s">
        <v>1</v>
      </c>
      <c r="D23" s="161" t="s">
        <v>196</v>
      </c>
      <c r="E23" s="161" t="s">
        <v>199</v>
      </c>
      <c r="F23" s="161" t="s">
        <v>197</v>
      </c>
      <c r="G23" s="161" t="s">
        <v>200</v>
      </c>
      <c r="H23" s="161" t="s">
        <v>198</v>
      </c>
      <c r="I23" s="161" t="s">
        <v>195</v>
      </c>
      <c r="J23" s="161"/>
      <c r="K23" s="161" t="s">
        <v>196</v>
      </c>
      <c r="L23" s="161" t="s">
        <v>199</v>
      </c>
      <c r="M23" s="161" t="s">
        <v>197</v>
      </c>
      <c r="N23" s="161" t="s">
        <v>200</v>
      </c>
      <c r="O23" s="161" t="s">
        <v>198</v>
      </c>
      <c r="P23" s="161" t="s">
        <v>195</v>
      </c>
      <c r="Q23" s="162">
        <v>24</v>
      </c>
      <c r="R23" s="70"/>
    </row>
    <row r="24" spans="1:18">
      <c r="A24" s="294" t="s">
        <v>188</v>
      </c>
      <c r="B24" s="161" t="s">
        <v>16</v>
      </c>
      <c r="C24" s="161">
        <v>299</v>
      </c>
      <c r="D24" s="161">
        <v>115</v>
      </c>
      <c r="E24" s="161">
        <v>30</v>
      </c>
      <c r="F24" s="161">
        <v>58</v>
      </c>
      <c r="G24" s="161">
        <v>27</v>
      </c>
      <c r="H24" s="161">
        <v>27</v>
      </c>
      <c r="I24" s="161">
        <v>42</v>
      </c>
      <c r="J24" s="161"/>
      <c r="K24" s="163">
        <f>D24/$C$24</f>
        <v>0.38461538461538464</v>
      </c>
      <c r="L24" s="163">
        <f t="shared" ref="L24:P24" si="8">E24/$C$24</f>
        <v>0.10033444816053512</v>
      </c>
      <c r="M24" s="163">
        <f t="shared" si="8"/>
        <v>0.1939799331103679</v>
      </c>
      <c r="N24" s="163">
        <f t="shared" si="8"/>
        <v>9.0301003344481601E-2</v>
      </c>
      <c r="O24" s="163">
        <f t="shared" si="8"/>
        <v>9.0301003344481601E-2</v>
      </c>
      <c r="P24" s="163">
        <f t="shared" si="8"/>
        <v>0.14046822742474915</v>
      </c>
      <c r="Q24" s="164">
        <f>SUM(K24:P24)</f>
        <v>0.99999999999999989</v>
      </c>
      <c r="R24" s="70"/>
    </row>
    <row r="25" spans="1:18">
      <c r="A25" s="294"/>
      <c r="B25" s="161" t="s">
        <v>18</v>
      </c>
      <c r="C25" s="161">
        <v>314</v>
      </c>
      <c r="D25" s="161">
        <v>111</v>
      </c>
      <c r="E25" s="161">
        <v>33</v>
      </c>
      <c r="F25" s="161">
        <v>46</v>
      </c>
      <c r="G25" s="161">
        <v>28</v>
      </c>
      <c r="H25" s="161">
        <v>33</v>
      </c>
      <c r="I25" s="161">
        <v>63</v>
      </c>
      <c r="J25" s="161"/>
      <c r="K25" s="163">
        <f>D25/$C$25</f>
        <v>0.35350318471337577</v>
      </c>
      <c r="L25" s="163">
        <f t="shared" ref="L25:P25" si="9">E25/$C$25</f>
        <v>0.10509554140127389</v>
      </c>
      <c r="M25" s="163">
        <f t="shared" si="9"/>
        <v>0.1464968152866242</v>
      </c>
      <c r="N25" s="163">
        <f t="shared" si="9"/>
        <v>8.9171974522292988E-2</v>
      </c>
      <c r="O25" s="163">
        <f t="shared" si="9"/>
        <v>0.10509554140127389</v>
      </c>
      <c r="P25" s="163">
        <f t="shared" si="9"/>
        <v>0.20063694267515925</v>
      </c>
      <c r="Q25" s="164">
        <f>SUM(K25:P25)</f>
        <v>1</v>
      </c>
      <c r="R25" s="70"/>
    </row>
    <row r="26" spans="1:18">
      <c r="A26" s="294" t="s">
        <v>189</v>
      </c>
      <c r="B26" s="161" t="s">
        <v>16</v>
      </c>
      <c r="C26" s="161">
        <v>299</v>
      </c>
      <c r="D26" s="161">
        <v>1</v>
      </c>
      <c r="E26" s="161">
        <v>3</v>
      </c>
      <c r="F26" s="161">
        <v>11</v>
      </c>
      <c r="G26" s="161">
        <v>36</v>
      </c>
      <c r="H26" s="161">
        <v>154</v>
      </c>
      <c r="I26" s="161">
        <v>94</v>
      </c>
      <c r="J26" s="161"/>
      <c r="K26" s="163">
        <f>D26/$C$26</f>
        <v>3.3444816053511705E-3</v>
      </c>
      <c r="L26" s="163">
        <f t="shared" ref="L26:P26" si="10">E26/$C$26</f>
        <v>1.0033444816053512E-2</v>
      </c>
      <c r="M26" s="163">
        <f t="shared" si="10"/>
        <v>3.678929765886288E-2</v>
      </c>
      <c r="N26" s="163">
        <f t="shared" si="10"/>
        <v>0.12040133779264214</v>
      </c>
      <c r="O26" s="163">
        <f t="shared" si="10"/>
        <v>0.51505016722408026</v>
      </c>
      <c r="P26" s="163">
        <f t="shared" si="10"/>
        <v>0.31438127090301005</v>
      </c>
      <c r="Q26" s="164">
        <f>SUM(K26:P26)</f>
        <v>1</v>
      </c>
      <c r="R26" s="70"/>
    </row>
    <row r="27" spans="1:18">
      <c r="A27" s="294"/>
      <c r="B27" s="161" t="s">
        <v>18</v>
      </c>
      <c r="C27" s="161">
        <v>314</v>
      </c>
      <c r="D27" s="161">
        <v>1</v>
      </c>
      <c r="E27" s="161">
        <v>3</v>
      </c>
      <c r="F27" s="161">
        <v>7</v>
      </c>
      <c r="G27" s="161">
        <v>28</v>
      </c>
      <c r="H27" s="161">
        <v>131</v>
      </c>
      <c r="I27" s="161">
        <v>144</v>
      </c>
      <c r="J27" s="161"/>
      <c r="K27" s="163">
        <f>D27/$C$27</f>
        <v>3.1847133757961785E-3</v>
      </c>
      <c r="L27" s="163">
        <f t="shared" ref="L27:P27" si="11">E27/$C$27</f>
        <v>9.5541401273885346E-3</v>
      </c>
      <c r="M27" s="163">
        <f t="shared" si="11"/>
        <v>2.2292993630573247E-2</v>
      </c>
      <c r="N27" s="163">
        <f t="shared" si="11"/>
        <v>8.9171974522292988E-2</v>
      </c>
      <c r="O27" s="163">
        <f t="shared" si="11"/>
        <v>0.41719745222929938</v>
      </c>
      <c r="P27" s="163">
        <f t="shared" si="11"/>
        <v>0.45859872611464969</v>
      </c>
      <c r="Q27" s="164">
        <f>SUM(K27:P27)</f>
        <v>1</v>
      </c>
      <c r="R27" s="70"/>
    </row>
    <row r="28" spans="1:18">
      <c r="A28" s="294" t="s">
        <v>190</v>
      </c>
      <c r="B28" s="161" t="s">
        <v>16</v>
      </c>
      <c r="C28" s="161">
        <v>299</v>
      </c>
      <c r="D28" s="161">
        <v>155</v>
      </c>
      <c r="E28" s="161">
        <v>44</v>
      </c>
      <c r="F28" s="161">
        <v>53</v>
      </c>
      <c r="G28" s="161">
        <v>17</v>
      </c>
      <c r="H28" s="161">
        <v>8</v>
      </c>
      <c r="I28" s="161">
        <v>22</v>
      </c>
      <c r="J28" s="161"/>
      <c r="K28" s="163">
        <f>D28/$C$28</f>
        <v>0.51839464882943143</v>
      </c>
      <c r="L28" s="163">
        <f t="shared" ref="L28:P28" si="12">E28/$C$28</f>
        <v>0.14715719063545152</v>
      </c>
      <c r="M28" s="163">
        <f t="shared" si="12"/>
        <v>0.17725752508361203</v>
      </c>
      <c r="N28" s="163">
        <f t="shared" si="12"/>
        <v>5.6856187290969896E-2</v>
      </c>
      <c r="O28" s="163">
        <f t="shared" si="12"/>
        <v>2.6755852842809364E-2</v>
      </c>
      <c r="P28" s="163">
        <f t="shared" si="12"/>
        <v>7.3578595317725759E-2</v>
      </c>
      <c r="Q28" s="164">
        <f>SUM(K28:P28)</f>
        <v>1</v>
      </c>
      <c r="R28" s="70"/>
    </row>
    <row r="29" spans="1:18">
      <c r="A29" s="294"/>
      <c r="B29" s="161" t="s">
        <v>18</v>
      </c>
      <c r="C29" s="161">
        <v>314</v>
      </c>
      <c r="D29" s="161">
        <v>116</v>
      </c>
      <c r="E29" s="161">
        <v>37</v>
      </c>
      <c r="F29" s="161">
        <v>65</v>
      </c>
      <c r="G29" s="161">
        <v>30</v>
      </c>
      <c r="H29" s="161">
        <v>19</v>
      </c>
      <c r="I29" s="161">
        <v>47</v>
      </c>
      <c r="J29" s="161"/>
      <c r="K29" s="163">
        <f>D29/$C$29</f>
        <v>0.36942675159235666</v>
      </c>
      <c r="L29" s="163">
        <f t="shared" ref="L29:P29" si="13">E29/$C$29</f>
        <v>0.1178343949044586</v>
      </c>
      <c r="M29" s="163">
        <f t="shared" si="13"/>
        <v>0.2070063694267516</v>
      </c>
      <c r="N29" s="163">
        <f t="shared" si="13"/>
        <v>9.5541401273885357E-2</v>
      </c>
      <c r="O29" s="163">
        <f t="shared" si="13"/>
        <v>6.0509554140127389E-2</v>
      </c>
      <c r="P29" s="163">
        <f t="shared" si="13"/>
        <v>0.14968152866242038</v>
      </c>
      <c r="Q29" s="164">
        <f t="shared" ref="Q29:Q37" si="14">SUM(K29:P29)</f>
        <v>1</v>
      </c>
      <c r="R29" s="70"/>
    </row>
    <row r="30" spans="1:18">
      <c r="A30" s="294" t="s">
        <v>191</v>
      </c>
      <c r="B30" s="161" t="s">
        <v>16</v>
      </c>
      <c r="C30" s="161">
        <v>299</v>
      </c>
      <c r="D30" s="161">
        <v>14</v>
      </c>
      <c r="E30" s="161">
        <v>7</v>
      </c>
      <c r="F30" s="161">
        <v>33</v>
      </c>
      <c r="G30" s="161">
        <v>63</v>
      </c>
      <c r="H30" s="161">
        <v>96</v>
      </c>
      <c r="I30" s="161">
        <v>86</v>
      </c>
      <c r="J30" s="161"/>
      <c r="K30" s="163">
        <f>D30/$C$30</f>
        <v>4.6822742474916385E-2</v>
      </c>
      <c r="L30" s="163">
        <f t="shared" ref="L30:P30" si="15">E30/$C$30</f>
        <v>2.3411371237458192E-2</v>
      </c>
      <c r="M30" s="163">
        <f t="shared" si="15"/>
        <v>0.11036789297658862</v>
      </c>
      <c r="N30" s="163">
        <f t="shared" si="15"/>
        <v>0.21070234113712374</v>
      </c>
      <c r="O30" s="163">
        <f t="shared" si="15"/>
        <v>0.32107023411371238</v>
      </c>
      <c r="P30" s="163">
        <f t="shared" si="15"/>
        <v>0.28762541806020064</v>
      </c>
      <c r="Q30" s="164">
        <f t="shared" si="14"/>
        <v>1</v>
      </c>
      <c r="R30" s="70"/>
    </row>
    <row r="31" spans="1:18">
      <c r="A31" s="294"/>
      <c r="B31" s="161" t="s">
        <v>18</v>
      </c>
      <c r="C31" s="161">
        <v>314</v>
      </c>
      <c r="D31" s="161">
        <v>2</v>
      </c>
      <c r="E31" s="161">
        <v>6</v>
      </c>
      <c r="F31" s="161">
        <v>25</v>
      </c>
      <c r="G31" s="161">
        <v>50</v>
      </c>
      <c r="H31" s="161">
        <v>83</v>
      </c>
      <c r="I31" s="161">
        <v>148</v>
      </c>
      <c r="J31" s="161"/>
      <c r="K31" s="163">
        <f>D31/$C$31</f>
        <v>6.369426751592357E-3</v>
      </c>
      <c r="L31" s="163">
        <f t="shared" ref="L31:P31" si="16">E31/$C$31</f>
        <v>1.9108280254777069E-2</v>
      </c>
      <c r="M31" s="163">
        <f t="shared" si="16"/>
        <v>7.9617834394904455E-2</v>
      </c>
      <c r="N31" s="163">
        <f t="shared" si="16"/>
        <v>0.15923566878980891</v>
      </c>
      <c r="O31" s="163">
        <f t="shared" si="16"/>
        <v>0.2643312101910828</v>
      </c>
      <c r="P31" s="163">
        <f t="shared" si="16"/>
        <v>0.4713375796178344</v>
      </c>
      <c r="Q31" s="164">
        <f t="shared" si="14"/>
        <v>1</v>
      </c>
      <c r="R31" s="70"/>
    </row>
    <row r="32" spans="1:18">
      <c r="A32" s="294" t="s">
        <v>192</v>
      </c>
      <c r="B32" s="161" t="s">
        <v>16</v>
      </c>
      <c r="C32" s="161">
        <v>299</v>
      </c>
      <c r="D32" s="161">
        <v>53</v>
      </c>
      <c r="E32" s="161">
        <v>27</v>
      </c>
      <c r="F32" s="161">
        <v>45</v>
      </c>
      <c r="G32" s="161">
        <v>24</v>
      </c>
      <c r="H32" s="161">
        <v>39</v>
      </c>
      <c r="I32" s="161">
        <v>111</v>
      </c>
      <c r="J32" s="161"/>
      <c r="K32" s="163">
        <f>D32/$C$32</f>
        <v>0.17725752508361203</v>
      </c>
      <c r="L32" s="163">
        <f t="shared" ref="L32:P32" si="17">E32/$C$32</f>
        <v>9.0301003344481601E-2</v>
      </c>
      <c r="M32" s="163">
        <f t="shared" si="17"/>
        <v>0.15050167224080269</v>
      </c>
      <c r="N32" s="163">
        <f t="shared" si="17"/>
        <v>8.0267558528428096E-2</v>
      </c>
      <c r="O32" s="163">
        <f t="shared" si="17"/>
        <v>0.13043478260869565</v>
      </c>
      <c r="P32" s="163">
        <f t="shared" si="17"/>
        <v>0.37123745819397991</v>
      </c>
      <c r="Q32" s="164">
        <f t="shared" si="14"/>
        <v>1</v>
      </c>
      <c r="R32" s="70"/>
    </row>
    <row r="33" spans="1:18">
      <c r="A33" s="294"/>
      <c r="B33" s="161" t="s">
        <v>18</v>
      </c>
      <c r="C33" s="161">
        <v>314</v>
      </c>
      <c r="D33" s="161">
        <v>52</v>
      </c>
      <c r="E33" s="161">
        <v>31</v>
      </c>
      <c r="F33" s="161">
        <v>38</v>
      </c>
      <c r="G33" s="161">
        <v>30</v>
      </c>
      <c r="H33" s="161">
        <v>31</v>
      </c>
      <c r="I33" s="161">
        <v>132</v>
      </c>
      <c r="J33" s="161"/>
      <c r="K33" s="163">
        <f>D33/$C$33</f>
        <v>0.16560509554140126</v>
      </c>
      <c r="L33" s="163">
        <f t="shared" ref="L33:P33" si="18">E33/$C$33</f>
        <v>9.8726114649681534E-2</v>
      </c>
      <c r="M33" s="163">
        <f t="shared" si="18"/>
        <v>0.12101910828025478</v>
      </c>
      <c r="N33" s="163">
        <f t="shared" si="18"/>
        <v>9.5541401273885357E-2</v>
      </c>
      <c r="O33" s="163">
        <f t="shared" si="18"/>
        <v>9.8726114649681534E-2</v>
      </c>
      <c r="P33" s="163">
        <f t="shared" si="18"/>
        <v>0.42038216560509556</v>
      </c>
      <c r="Q33" s="164">
        <f t="shared" si="14"/>
        <v>1</v>
      </c>
      <c r="R33" s="70"/>
    </row>
    <row r="34" spans="1:18">
      <c r="A34" s="294" t="s">
        <v>193</v>
      </c>
      <c r="B34" s="161" t="s">
        <v>16</v>
      </c>
      <c r="C34" s="161">
        <v>299</v>
      </c>
      <c r="D34" s="161">
        <v>16</v>
      </c>
      <c r="E34" s="161">
        <v>12</v>
      </c>
      <c r="F34" s="161">
        <v>27</v>
      </c>
      <c r="G34" s="161">
        <v>42</v>
      </c>
      <c r="H34" s="161">
        <v>76</v>
      </c>
      <c r="I34" s="161">
        <v>126</v>
      </c>
      <c r="J34" s="161"/>
      <c r="K34" s="163">
        <f>D34/$C$34</f>
        <v>5.3511705685618728E-2</v>
      </c>
      <c r="L34" s="163">
        <f t="shared" ref="L34:P34" si="19">E34/$C$34</f>
        <v>4.0133779264214048E-2</v>
      </c>
      <c r="M34" s="163">
        <f t="shared" si="19"/>
        <v>9.0301003344481601E-2</v>
      </c>
      <c r="N34" s="163">
        <f t="shared" si="19"/>
        <v>0.14046822742474915</v>
      </c>
      <c r="O34" s="163">
        <f t="shared" si="19"/>
        <v>0.25418060200668896</v>
      </c>
      <c r="P34" s="163">
        <f t="shared" si="19"/>
        <v>0.42140468227424749</v>
      </c>
      <c r="Q34" s="164">
        <f t="shared" si="14"/>
        <v>1</v>
      </c>
      <c r="R34" s="70"/>
    </row>
    <row r="35" spans="1:18">
      <c r="A35" s="294"/>
      <c r="B35" s="161" t="s">
        <v>18</v>
      </c>
      <c r="C35" s="161">
        <v>314</v>
      </c>
      <c r="D35" s="161">
        <v>4</v>
      </c>
      <c r="E35" s="161">
        <v>10</v>
      </c>
      <c r="F35" s="161">
        <v>18</v>
      </c>
      <c r="G35" s="161">
        <v>28</v>
      </c>
      <c r="H35" s="161">
        <v>86</v>
      </c>
      <c r="I35" s="161">
        <v>168</v>
      </c>
      <c r="J35" s="161"/>
      <c r="K35" s="163">
        <f>D35/$C$35</f>
        <v>1.2738853503184714E-2</v>
      </c>
      <c r="L35" s="163">
        <f t="shared" ref="L35:P35" si="20">E35/$C$35</f>
        <v>3.1847133757961783E-2</v>
      </c>
      <c r="M35" s="163">
        <f t="shared" si="20"/>
        <v>5.7324840764331211E-2</v>
      </c>
      <c r="N35" s="163">
        <f t="shared" si="20"/>
        <v>8.9171974522292988E-2</v>
      </c>
      <c r="O35" s="163">
        <f t="shared" si="20"/>
        <v>0.27388535031847133</v>
      </c>
      <c r="P35" s="163">
        <f t="shared" si="20"/>
        <v>0.53503184713375795</v>
      </c>
      <c r="Q35" s="164">
        <f t="shared" si="14"/>
        <v>1</v>
      </c>
      <c r="R35" s="70"/>
    </row>
    <row r="36" spans="1:18">
      <c r="A36" s="294" t="s">
        <v>194</v>
      </c>
      <c r="B36" s="161" t="s">
        <v>16</v>
      </c>
      <c r="C36" s="161">
        <v>299</v>
      </c>
      <c r="D36" s="161">
        <v>3</v>
      </c>
      <c r="E36" s="161">
        <v>6</v>
      </c>
      <c r="F36" s="161">
        <v>37</v>
      </c>
      <c r="G36" s="161">
        <v>83</v>
      </c>
      <c r="H36" s="161">
        <v>98</v>
      </c>
      <c r="I36" s="161">
        <v>72</v>
      </c>
      <c r="J36" s="161"/>
      <c r="K36" s="163">
        <f>D36/$C$36</f>
        <v>1.0033444816053512E-2</v>
      </c>
      <c r="L36" s="163">
        <f t="shared" ref="L36:P36" si="21">E36/$C$36</f>
        <v>2.0066889632107024E-2</v>
      </c>
      <c r="M36" s="163">
        <f t="shared" si="21"/>
        <v>0.12374581939799331</v>
      </c>
      <c r="N36" s="163">
        <f t="shared" si="21"/>
        <v>0.27759197324414714</v>
      </c>
      <c r="O36" s="163">
        <f t="shared" si="21"/>
        <v>0.32775919732441472</v>
      </c>
      <c r="P36" s="163">
        <f t="shared" si="21"/>
        <v>0.24080267558528429</v>
      </c>
      <c r="Q36" s="164">
        <f t="shared" si="14"/>
        <v>1</v>
      </c>
      <c r="R36" s="70"/>
    </row>
    <row r="37" spans="1:18">
      <c r="A37" s="294"/>
      <c r="B37" s="161" t="s">
        <v>18</v>
      </c>
      <c r="C37" s="161">
        <v>314</v>
      </c>
      <c r="D37" s="161">
        <v>7</v>
      </c>
      <c r="E37" s="161">
        <v>1</v>
      </c>
      <c r="F37" s="161">
        <v>26</v>
      </c>
      <c r="G37" s="161">
        <v>61</v>
      </c>
      <c r="H37" s="161">
        <v>103</v>
      </c>
      <c r="I37" s="161">
        <v>116</v>
      </c>
      <c r="J37" s="161"/>
      <c r="K37" s="163">
        <f>D37/$C$37</f>
        <v>2.2292993630573247E-2</v>
      </c>
      <c r="L37" s="163">
        <f t="shared" ref="L37:P37" si="22">E37/$C$37</f>
        <v>3.1847133757961785E-3</v>
      </c>
      <c r="M37" s="163">
        <f t="shared" si="22"/>
        <v>8.2802547770700632E-2</v>
      </c>
      <c r="N37" s="163">
        <f t="shared" si="22"/>
        <v>0.19426751592356689</v>
      </c>
      <c r="O37" s="163">
        <f t="shared" si="22"/>
        <v>0.32802547770700635</v>
      </c>
      <c r="P37" s="163">
        <f t="shared" si="22"/>
        <v>0.36942675159235666</v>
      </c>
      <c r="Q37" s="164">
        <f t="shared" si="14"/>
        <v>1</v>
      </c>
      <c r="R37" s="70"/>
    </row>
    <row r="38" spans="1:18">
      <c r="A38" s="85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70"/>
      <c r="R38" s="70"/>
    </row>
    <row r="39" spans="1:18" ht="15.75" thickBot="1">
      <c r="A39" s="85"/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70"/>
      <c r="R39" s="70"/>
    </row>
    <row r="40" spans="1:18" ht="45.75" thickTop="1">
      <c r="A40" s="132" t="s">
        <v>201</v>
      </c>
      <c r="B40" s="139" t="s">
        <v>11</v>
      </c>
      <c r="C40" s="99" t="s">
        <v>31</v>
      </c>
      <c r="D40" s="139" t="s">
        <v>202</v>
      </c>
      <c r="E40" s="139" t="s">
        <v>203</v>
      </c>
      <c r="F40" s="139" t="s">
        <v>204</v>
      </c>
      <c r="G40" s="139" t="s">
        <v>205</v>
      </c>
      <c r="H40" s="139" t="s">
        <v>206</v>
      </c>
      <c r="I40" s="133" t="s">
        <v>207</v>
      </c>
      <c r="J40" s="131"/>
      <c r="K40" s="85"/>
      <c r="L40" s="85"/>
      <c r="M40" s="85"/>
      <c r="N40" s="85"/>
      <c r="O40" s="85"/>
      <c r="P40" s="85"/>
      <c r="Q40" s="70"/>
      <c r="R40" s="70"/>
    </row>
    <row r="41" spans="1:18">
      <c r="A41" s="296" t="s">
        <v>188</v>
      </c>
      <c r="B41" s="165" t="s">
        <v>16</v>
      </c>
      <c r="C41" s="165">
        <v>299</v>
      </c>
      <c r="D41" s="166">
        <v>0.38461538461538464</v>
      </c>
      <c r="E41" s="166">
        <v>0.10033444816053512</v>
      </c>
      <c r="F41" s="166">
        <v>0.1939799331103679</v>
      </c>
      <c r="G41" s="166">
        <v>9.0301003344481601E-2</v>
      </c>
      <c r="H41" s="166">
        <v>9.0301003344481601E-2</v>
      </c>
      <c r="I41" s="167">
        <v>0.14046822742474915</v>
      </c>
      <c r="J41" s="131"/>
      <c r="K41" s="85"/>
      <c r="L41" s="85"/>
      <c r="M41" s="85"/>
      <c r="N41" s="85"/>
      <c r="O41" s="85"/>
      <c r="P41" s="85"/>
      <c r="Q41" s="70"/>
      <c r="R41" s="70"/>
    </row>
    <row r="42" spans="1:18">
      <c r="A42" s="296"/>
      <c r="B42" s="165" t="s">
        <v>18</v>
      </c>
      <c r="C42" s="165">
        <v>314</v>
      </c>
      <c r="D42" s="166">
        <v>0.35350318471337577</v>
      </c>
      <c r="E42" s="166">
        <v>0.10509554140127389</v>
      </c>
      <c r="F42" s="166">
        <v>0.1464968152866242</v>
      </c>
      <c r="G42" s="166">
        <v>8.9171974522292988E-2</v>
      </c>
      <c r="H42" s="166">
        <v>0.10509554140127389</v>
      </c>
      <c r="I42" s="167">
        <v>0.20063694267515925</v>
      </c>
      <c r="J42" s="131"/>
      <c r="K42" s="85"/>
      <c r="L42" s="85"/>
      <c r="M42" s="85"/>
      <c r="N42" s="85"/>
      <c r="O42" s="85"/>
      <c r="P42" s="85"/>
      <c r="Q42" s="70"/>
      <c r="R42" s="70"/>
    </row>
    <row r="43" spans="1:18">
      <c r="A43" s="296" t="s">
        <v>189</v>
      </c>
      <c r="B43" s="165" t="s">
        <v>16</v>
      </c>
      <c r="C43" s="165">
        <v>299</v>
      </c>
      <c r="D43" s="166">
        <v>3.3444816053511705E-3</v>
      </c>
      <c r="E43" s="166">
        <v>1.0033444816053512E-2</v>
      </c>
      <c r="F43" s="166">
        <v>3.678929765886288E-2</v>
      </c>
      <c r="G43" s="166">
        <v>0.12040133779264214</v>
      </c>
      <c r="H43" s="166">
        <v>0.51505016722408026</v>
      </c>
      <c r="I43" s="167">
        <v>0.31438127090300999</v>
      </c>
      <c r="J43" s="131"/>
      <c r="K43" s="85"/>
      <c r="L43" s="85"/>
      <c r="M43" s="85"/>
      <c r="N43" s="85"/>
      <c r="O43" s="85"/>
      <c r="P43" s="85"/>
      <c r="Q43" s="70"/>
      <c r="R43" s="70"/>
    </row>
    <row r="44" spans="1:18">
      <c r="A44" s="296"/>
      <c r="B44" s="165" t="s">
        <v>18</v>
      </c>
      <c r="C44" s="165">
        <v>314</v>
      </c>
      <c r="D44" s="166">
        <v>3.1847133757961785E-3</v>
      </c>
      <c r="E44" s="166">
        <v>9.5541401273885346E-3</v>
      </c>
      <c r="F44" s="166">
        <v>2.2292993630573247E-2</v>
      </c>
      <c r="G44" s="166">
        <v>8.9171974522292988E-2</v>
      </c>
      <c r="H44" s="166">
        <v>0.41719745222929938</v>
      </c>
      <c r="I44" s="167">
        <v>0.45859872611464969</v>
      </c>
      <c r="J44" s="131"/>
      <c r="K44" s="85"/>
      <c r="L44" s="85"/>
      <c r="M44" s="85"/>
      <c r="N44" s="85"/>
      <c r="O44" s="85"/>
      <c r="P44" s="85"/>
      <c r="Q44" s="70"/>
      <c r="R44" s="70"/>
    </row>
    <row r="45" spans="1:18">
      <c r="A45" s="296" t="s">
        <v>190</v>
      </c>
      <c r="B45" s="165" t="s">
        <v>16</v>
      </c>
      <c r="C45" s="165">
        <v>299</v>
      </c>
      <c r="D45" s="261">
        <v>0.51839464882943143</v>
      </c>
      <c r="E45" s="166">
        <v>0.14715719063545152</v>
      </c>
      <c r="F45" s="166">
        <v>0.17725752508361203</v>
      </c>
      <c r="G45" s="166">
        <v>5.6856187290969896E-2</v>
      </c>
      <c r="H45" s="166">
        <v>2.6755852842809364E-2</v>
      </c>
      <c r="I45" s="167">
        <v>7.3578595317725759E-2</v>
      </c>
      <c r="J45" s="131"/>
      <c r="K45" s="85"/>
      <c r="L45" s="85"/>
      <c r="M45" s="85"/>
      <c r="N45" s="85"/>
      <c r="O45" s="85"/>
      <c r="P45" s="85"/>
      <c r="Q45" s="70"/>
      <c r="R45" s="70"/>
    </row>
    <row r="46" spans="1:18">
      <c r="A46" s="296"/>
      <c r="B46" s="165" t="s">
        <v>18</v>
      </c>
      <c r="C46" s="165">
        <v>314</v>
      </c>
      <c r="D46" s="261">
        <v>0.36942675159235666</v>
      </c>
      <c r="E46" s="166">
        <v>0.1178343949044586</v>
      </c>
      <c r="F46" s="166">
        <v>0.2070063694267516</v>
      </c>
      <c r="G46" s="166">
        <v>9.5541401273885357E-2</v>
      </c>
      <c r="H46" s="166">
        <v>6.0509554140127389E-2</v>
      </c>
      <c r="I46" s="167">
        <v>0.14968152866242038</v>
      </c>
      <c r="J46" s="131"/>
      <c r="K46" s="85"/>
      <c r="L46" s="85"/>
      <c r="M46" s="70"/>
      <c r="N46" s="70"/>
      <c r="O46" s="70"/>
      <c r="P46" s="70"/>
      <c r="Q46" s="70"/>
      <c r="R46" s="70"/>
    </row>
    <row r="47" spans="1:18">
      <c r="A47" s="296" t="s">
        <v>191</v>
      </c>
      <c r="B47" s="165" t="s">
        <v>16</v>
      </c>
      <c r="C47" s="165">
        <v>299</v>
      </c>
      <c r="D47" s="166">
        <v>4.6822742474916385E-2</v>
      </c>
      <c r="E47" s="166">
        <v>2.3411371237458192E-2</v>
      </c>
      <c r="F47" s="166">
        <v>0.11036789297658862</v>
      </c>
      <c r="G47" s="166">
        <v>0.21070234113712374</v>
      </c>
      <c r="H47" s="166">
        <v>0.32107023411371238</v>
      </c>
      <c r="I47" s="167">
        <v>0.28762541806020064</v>
      </c>
      <c r="J47" s="131"/>
      <c r="K47" s="85"/>
      <c r="L47" s="85"/>
      <c r="M47" s="70"/>
      <c r="N47" s="70"/>
      <c r="O47" s="70"/>
      <c r="P47" s="70"/>
      <c r="Q47" s="70"/>
      <c r="R47" s="70"/>
    </row>
    <row r="48" spans="1:18">
      <c r="A48" s="296"/>
      <c r="B48" s="165" t="s">
        <v>18</v>
      </c>
      <c r="C48" s="165">
        <v>314</v>
      </c>
      <c r="D48" s="166">
        <v>6.369426751592357E-3</v>
      </c>
      <c r="E48" s="166">
        <v>1.9108280254777069E-2</v>
      </c>
      <c r="F48" s="166">
        <v>7.9617834394904455E-2</v>
      </c>
      <c r="G48" s="166">
        <v>0.15923566878980891</v>
      </c>
      <c r="H48" s="166">
        <v>0.2643312101910828</v>
      </c>
      <c r="I48" s="167">
        <v>0.4713375796178344</v>
      </c>
      <c r="J48" s="131"/>
      <c r="K48" s="85"/>
      <c r="L48" s="85"/>
      <c r="M48" s="70"/>
      <c r="N48" s="70"/>
      <c r="O48" s="70"/>
      <c r="P48" s="70"/>
      <c r="Q48" s="70"/>
      <c r="R48" s="70"/>
    </row>
    <row r="49" spans="1:18">
      <c r="A49" s="296" t="s">
        <v>192</v>
      </c>
      <c r="B49" s="165" t="s">
        <v>16</v>
      </c>
      <c r="C49" s="165">
        <v>299</v>
      </c>
      <c r="D49" s="166">
        <v>0.17725752508361203</v>
      </c>
      <c r="E49" s="166">
        <v>9.0301003344481601E-2</v>
      </c>
      <c r="F49" s="166">
        <v>0.15050167224080269</v>
      </c>
      <c r="G49" s="166">
        <v>8.0267558528428096E-2</v>
      </c>
      <c r="H49" s="166">
        <v>0.13043478260869565</v>
      </c>
      <c r="I49" s="167">
        <v>0.37123745819397991</v>
      </c>
      <c r="J49" s="131"/>
      <c r="K49" s="85"/>
      <c r="L49" s="85"/>
      <c r="M49" s="70"/>
      <c r="N49" s="70"/>
      <c r="O49" s="70"/>
      <c r="P49" s="70"/>
      <c r="Q49" s="70"/>
      <c r="R49" s="70"/>
    </row>
    <row r="50" spans="1:18">
      <c r="A50" s="296"/>
      <c r="B50" s="165" t="s">
        <v>18</v>
      </c>
      <c r="C50" s="165">
        <v>314</v>
      </c>
      <c r="D50" s="166">
        <v>0.16560509554140126</v>
      </c>
      <c r="E50" s="166">
        <v>9.8726114649681534E-2</v>
      </c>
      <c r="F50" s="166">
        <v>0.12101910828025478</v>
      </c>
      <c r="G50" s="166">
        <v>9.5541401273885357E-2</v>
      </c>
      <c r="H50" s="166">
        <v>9.8726114649681534E-2</v>
      </c>
      <c r="I50" s="167">
        <v>0.42038216560509556</v>
      </c>
      <c r="J50" s="131"/>
      <c r="K50" s="85"/>
      <c r="L50" s="85"/>
      <c r="M50" s="70"/>
      <c r="N50" s="70"/>
      <c r="O50" s="70"/>
      <c r="P50" s="70"/>
      <c r="Q50" s="70"/>
      <c r="R50" s="70"/>
    </row>
    <row r="51" spans="1:18">
      <c r="A51" s="296" t="s">
        <v>193</v>
      </c>
      <c r="B51" s="165" t="s">
        <v>16</v>
      </c>
      <c r="C51" s="165">
        <v>299</v>
      </c>
      <c r="D51" s="166">
        <v>5.3511705685618728E-2</v>
      </c>
      <c r="E51" s="166">
        <v>4.0133779264214048E-2</v>
      </c>
      <c r="F51" s="166">
        <v>9.0301003344481601E-2</v>
      </c>
      <c r="G51" s="166">
        <v>0.14046822742474915</v>
      </c>
      <c r="H51" s="166">
        <v>0.25418060200668896</v>
      </c>
      <c r="I51" s="167">
        <v>0.42140468227424749</v>
      </c>
      <c r="J51" s="131"/>
      <c r="K51" s="85"/>
      <c r="L51" s="85"/>
      <c r="M51" s="70"/>
      <c r="N51" s="70"/>
      <c r="O51" s="70"/>
      <c r="P51" s="70"/>
      <c r="Q51" s="70"/>
      <c r="R51" s="70"/>
    </row>
    <row r="52" spans="1:18">
      <c r="A52" s="296"/>
      <c r="B52" s="165" t="s">
        <v>18</v>
      </c>
      <c r="C52" s="165">
        <v>314</v>
      </c>
      <c r="D52" s="166">
        <v>1.2738853503184714E-2</v>
      </c>
      <c r="E52" s="166">
        <v>3.1847133757961783E-2</v>
      </c>
      <c r="F52" s="166">
        <v>5.7324840764331211E-2</v>
      </c>
      <c r="G52" s="166">
        <v>8.9171974522292988E-2</v>
      </c>
      <c r="H52" s="166">
        <v>0.27388535031847133</v>
      </c>
      <c r="I52" s="167">
        <v>0.53503184713375795</v>
      </c>
      <c r="J52" s="131"/>
      <c r="K52" s="85"/>
      <c r="L52" s="85"/>
      <c r="M52" s="70"/>
      <c r="N52" s="70"/>
      <c r="O52" s="70"/>
      <c r="P52" s="70"/>
      <c r="Q52" s="70"/>
      <c r="R52" s="70"/>
    </row>
    <row r="53" spans="1:18">
      <c r="A53" s="296" t="s">
        <v>194</v>
      </c>
      <c r="B53" s="165" t="s">
        <v>16</v>
      </c>
      <c r="C53" s="165">
        <v>299</v>
      </c>
      <c r="D53" s="166">
        <v>1.0033444816053512E-2</v>
      </c>
      <c r="E53" s="166">
        <v>2.0066889632107024E-2</v>
      </c>
      <c r="F53" s="166">
        <v>0.12374581939799331</v>
      </c>
      <c r="G53" s="166">
        <v>0.27759197324414714</v>
      </c>
      <c r="H53" s="166">
        <v>0.32775919732441472</v>
      </c>
      <c r="I53" s="167">
        <v>0.24080267558528429</v>
      </c>
      <c r="J53" s="131"/>
      <c r="K53" s="85"/>
      <c r="L53" s="85"/>
      <c r="M53" s="70"/>
      <c r="N53" s="70"/>
      <c r="O53" s="70"/>
      <c r="P53" s="70"/>
      <c r="Q53" s="70"/>
      <c r="R53" s="70"/>
    </row>
    <row r="54" spans="1:18" ht="15.75" thickBot="1">
      <c r="A54" s="297"/>
      <c r="B54" s="168" t="s">
        <v>18</v>
      </c>
      <c r="C54" s="168">
        <v>314</v>
      </c>
      <c r="D54" s="169">
        <v>2.2292993630573247E-2</v>
      </c>
      <c r="E54" s="169">
        <v>3.1847133757961785E-3</v>
      </c>
      <c r="F54" s="169">
        <v>8.2802547770700632E-2</v>
      </c>
      <c r="G54" s="169">
        <v>0.19426751592356689</v>
      </c>
      <c r="H54" s="169">
        <v>0.32802547770700635</v>
      </c>
      <c r="I54" s="170">
        <v>0.36942675159235666</v>
      </c>
      <c r="J54" s="131"/>
      <c r="K54" s="85"/>
      <c r="L54" s="85"/>
      <c r="M54" s="70"/>
      <c r="N54" s="70"/>
      <c r="O54" s="70"/>
      <c r="P54" s="70"/>
      <c r="Q54" s="70"/>
      <c r="R54" s="70"/>
    </row>
    <row r="55" spans="1:18" ht="15.75" thickTop="1">
      <c r="A55" s="85"/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70"/>
      <c r="N55" s="70"/>
      <c r="O55" s="70"/>
      <c r="P55" s="70"/>
      <c r="Q55" s="70"/>
      <c r="R55" s="70"/>
    </row>
    <row r="56" spans="1:18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70"/>
      <c r="N56" s="70"/>
      <c r="O56" s="70"/>
      <c r="P56" s="70"/>
      <c r="Q56" s="70"/>
      <c r="R56" s="70"/>
    </row>
    <row r="57" spans="1:18">
      <c r="A57" s="161"/>
      <c r="B57" s="161"/>
      <c r="C57" s="161"/>
      <c r="D57" s="161"/>
      <c r="E57" s="161"/>
      <c r="F57" s="161"/>
      <c r="G57" s="161"/>
      <c r="H57" s="161"/>
      <c r="I57" s="161"/>
      <c r="J57" s="161"/>
      <c r="K57" s="85"/>
      <c r="L57" s="85"/>
      <c r="M57" s="70"/>
      <c r="N57" s="70"/>
      <c r="O57" s="70"/>
      <c r="P57" s="70"/>
      <c r="Q57" s="70"/>
      <c r="R57" s="70"/>
    </row>
    <row r="58" spans="1:18">
      <c r="A58" s="144" t="s">
        <v>68</v>
      </c>
      <c r="B58" s="144" t="s">
        <v>208</v>
      </c>
      <c r="C58" s="144" t="s">
        <v>178</v>
      </c>
      <c r="D58" s="144" t="s">
        <v>207</v>
      </c>
      <c r="E58" s="144" t="s">
        <v>202</v>
      </c>
      <c r="F58" s="144" t="s">
        <v>204</v>
      </c>
      <c r="G58" s="144" t="s">
        <v>206</v>
      </c>
      <c r="H58" s="144" t="s">
        <v>203</v>
      </c>
      <c r="I58" s="144" t="s">
        <v>205</v>
      </c>
      <c r="J58" s="161"/>
      <c r="K58" s="85"/>
      <c r="L58" s="85"/>
      <c r="M58" s="70"/>
      <c r="N58" s="70"/>
      <c r="O58" s="70"/>
      <c r="P58" s="70"/>
      <c r="Q58" s="70"/>
      <c r="R58" s="70"/>
    </row>
    <row r="59" spans="1:18">
      <c r="A59" s="295" t="s">
        <v>188</v>
      </c>
      <c r="B59" s="144" t="s">
        <v>209</v>
      </c>
      <c r="C59" s="144">
        <v>60</v>
      </c>
      <c r="D59" s="144">
        <v>17</v>
      </c>
      <c r="E59" s="144">
        <v>8</v>
      </c>
      <c r="F59" s="144">
        <v>14</v>
      </c>
      <c r="G59" s="144">
        <v>11</v>
      </c>
      <c r="H59" s="144">
        <v>0</v>
      </c>
      <c r="I59" s="144">
        <v>10</v>
      </c>
      <c r="J59" s="161"/>
      <c r="K59" s="85"/>
      <c r="L59" s="85"/>
      <c r="M59" s="70"/>
      <c r="N59" s="70"/>
      <c r="O59" s="70"/>
      <c r="P59" s="70"/>
      <c r="Q59" s="70"/>
      <c r="R59" s="70"/>
    </row>
    <row r="60" spans="1:18">
      <c r="A60" s="295"/>
      <c r="B60" s="144" t="s">
        <v>210</v>
      </c>
      <c r="C60" s="144">
        <v>153</v>
      </c>
      <c r="D60" s="144">
        <v>16</v>
      </c>
      <c r="E60" s="144">
        <v>64</v>
      </c>
      <c r="F60" s="144">
        <v>25</v>
      </c>
      <c r="G60" s="144">
        <v>14</v>
      </c>
      <c r="H60" s="144">
        <v>20</v>
      </c>
      <c r="I60" s="144">
        <v>14</v>
      </c>
      <c r="J60" s="161"/>
      <c r="K60" s="85"/>
      <c r="L60" s="85"/>
      <c r="M60" s="70"/>
      <c r="N60" s="70"/>
      <c r="O60" s="70"/>
      <c r="P60" s="70"/>
      <c r="Q60" s="70"/>
      <c r="R60" s="70"/>
    </row>
    <row r="61" spans="1:18">
      <c r="A61" s="295"/>
      <c r="B61" s="144" t="s">
        <v>211</v>
      </c>
      <c r="C61" s="144">
        <v>115</v>
      </c>
      <c r="D61" s="144">
        <v>14</v>
      </c>
      <c r="E61" s="144">
        <v>57</v>
      </c>
      <c r="F61" s="144">
        <v>19</v>
      </c>
      <c r="G61" s="144">
        <v>5</v>
      </c>
      <c r="H61" s="144">
        <v>12</v>
      </c>
      <c r="I61" s="144">
        <v>8</v>
      </c>
      <c r="J61" s="161"/>
      <c r="K61" s="85"/>
      <c r="L61" s="85"/>
      <c r="M61" s="70"/>
      <c r="N61" s="70"/>
      <c r="O61" s="70"/>
      <c r="P61" s="70"/>
      <c r="Q61" s="70"/>
      <c r="R61" s="70"/>
    </row>
    <row r="62" spans="1:18">
      <c r="A62" s="295"/>
      <c r="B62" s="144" t="s">
        <v>212</v>
      </c>
      <c r="C62" s="144">
        <v>93</v>
      </c>
      <c r="D62" s="144">
        <v>13</v>
      </c>
      <c r="E62" s="144">
        <v>41</v>
      </c>
      <c r="F62" s="144">
        <v>10</v>
      </c>
      <c r="G62" s="144">
        <v>9</v>
      </c>
      <c r="H62" s="144">
        <v>11</v>
      </c>
      <c r="I62" s="144">
        <v>9</v>
      </c>
      <c r="J62" s="161"/>
      <c r="K62" s="85"/>
      <c r="L62" s="85"/>
      <c r="M62" s="70"/>
      <c r="N62" s="70"/>
      <c r="O62" s="70"/>
      <c r="P62" s="70"/>
      <c r="Q62" s="70"/>
      <c r="R62" s="70"/>
    </row>
    <row r="63" spans="1:18">
      <c r="A63" s="295"/>
      <c r="B63" s="144" t="s">
        <v>213</v>
      </c>
      <c r="C63" s="144">
        <v>84</v>
      </c>
      <c r="D63" s="144">
        <v>14</v>
      </c>
      <c r="E63" s="144">
        <v>35</v>
      </c>
      <c r="F63" s="144">
        <v>7</v>
      </c>
      <c r="G63" s="144">
        <v>11</v>
      </c>
      <c r="H63" s="144">
        <v>11</v>
      </c>
      <c r="I63" s="144">
        <v>6</v>
      </c>
      <c r="J63" s="161"/>
      <c r="K63" s="85"/>
      <c r="L63" s="85"/>
      <c r="M63" s="70"/>
      <c r="N63" s="70"/>
      <c r="O63" s="70"/>
      <c r="P63" s="70"/>
      <c r="Q63" s="70"/>
      <c r="R63" s="70"/>
    </row>
    <row r="64" spans="1:18">
      <c r="A64" s="295"/>
      <c r="B64" s="144" t="s">
        <v>214</v>
      </c>
      <c r="C64" s="144">
        <v>105</v>
      </c>
      <c r="D64" s="144">
        <v>30</v>
      </c>
      <c r="E64" s="144">
        <v>21</v>
      </c>
      <c r="F64" s="144">
        <v>29</v>
      </c>
      <c r="G64" s="144">
        <v>9</v>
      </c>
      <c r="H64" s="144">
        <v>9</v>
      </c>
      <c r="I64" s="144">
        <v>7</v>
      </c>
      <c r="J64" s="161"/>
      <c r="K64" s="85"/>
      <c r="L64" s="85"/>
      <c r="M64" s="70"/>
      <c r="N64" s="70"/>
      <c r="O64" s="70"/>
      <c r="P64" s="70"/>
      <c r="Q64" s="70"/>
      <c r="R64" s="70"/>
    </row>
    <row r="65" spans="1:18">
      <c r="A65" s="295" t="s">
        <v>189</v>
      </c>
      <c r="B65" s="144" t="s">
        <v>209</v>
      </c>
      <c r="C65" s="144">
        <v>60</v>
      </c>
      <c r="D65" s="144">
        <v>38</v>
      </c>
      <c r="E65" s="144">
        <v>1</v>
      </c>
      <c r="F65" s="144">
        <v>0</v>
      </c>
      <c r="G65" s="144">
        <v>15</v>
      </c>
      <c r="H65" s="144">
        <v>0</v>
      </c>
      <c r="I65" s="144">
        <v>6</v>
      </c>
      <c r="J65" s="161"/>
      <c r="K65" s="85"/>
      <c r="L65" s="85"/>
      <c r="M65" s="70"/>
      <c r="N65" s="70"/>
      <c r="O65" s="70"/>
      <c r="P65" s="70"/>
      <c r="Q65" s="70"/>
      <c r="R65" s="70"/>
    </row>
    <row r="66" spans="1:18">
      <c r="A66" s="295"/>
      <c r="B66" s="144" t="s">
        <v>210</v>
      </c>
      <c r="C66" s="144">
        <v>153</v>
      </c>
      <c r="D66" s="144">
        <v>48</v>
      </c>
      <c r="E66" s="144">
        <v>1</v>
      </c>
      <c r="F66" s="144">
        <v>7</v>
      </c>
      <c r="G66" s="144">
        <v>77</v>
      </c>
      <c r="H66" s="144">
        <v>1</v>
      </c>
      <c r="I66" s="144">
        <v>19</v>
      </c>
      <c r="J66" s="161"/>
      <c r="K66" s="85"/>
      <c r="L66" s="85"/>
      <c r="M66" s="70"/>
      <c r="N66" s="70"/>
      <c r="O66" s="70"/>
      <c r="P66" s="70"/>
      <c r="Q66" s="70"/>
      <c r="R66" s="70"/>
    </row>
    <row r="67" spans="1:18">
      <c r="A67" s="295"/>
      <c r="B67" s="144" t="s">
        <v>211</v>
      </c>
      <c r="C67" s="144">
        <v>115</v>
      </c>
      <c r="D67" s="144">
        <v>28</v>
      </c>
      <c r="E67" s="144">
        <v>0</v>
      </c>
      <c r="F67" s="144">
        <v>5</v>
      </c>
      <c r="G67" s="144">
        <v>63</v>
      </c>
      <c r="H67" s="144">
        <v>2</v>
      </c>
      <c r="I67" s="144">
        <v>17</v>
      </c>
      <c r="J67" s="161"/>
      <c r="K67" s="85"/>
      <c r="L67" s="85"/>
      <c r="M67" s="70"/>
      <c r="N67" s="70"/>
      <c r="O67" s="70"/>
      <c r="P67" s="70"/>
      <c r="Q67" s="70"/>
      <c r="R67" s="70"/>
    </row>
    <row r="68" spans="1:18">
      <c r="A68" s="295"/>
      <c r="B68" s="144" t="s">
        <v>212</v>
      </c>
      <c r="C68" s="144">
        <v>93</v>
      </c>
      <c r="D68" s="144">
        <v>29</v>
      </c>
      <c r="E68" s="144">
        <v>0</v>
      </c>
      <c r="F68" s="144">
        <v>4</v>
      </c>
      <c r="G68" s="144">
        <v>48</v>
      </c>
      <c r="H68" s="144">
        <v>2</v>
      </c>
      <c r="I68" s="144">
        <v>10</v>
      </c>
      <c r="J68" s="161"/>
      <c r="K68" s="85"/>
      <c r="L68" s="85"/>
      <c r="M68" s="70"/>
      <c r="N68" s="70"/>
      <c r="O68" s="70"/>
      <c r="P68" s="70"/>
      <c r="Q68" s="70"/>
      <c r="R68" s="70"/>
    </row>
    <row r="69" spans="1:18">
      <c r="A69" s="295"/>
      <c r="B69" s="144" t="s">
        <v>213</v>
      </c>
      <c r="C69" s="144">
        <v>84</v>
      </c>
      <c r="D69" s="144">
        <v>39</v>
      </c>
      <c r="E69" s="144">
        <v>0</v>
      </c>
      <c r="F69" s="144">
        <v>1</v>
      </c>
      <c r="G69" s="144">
        <v>40</v>
      </c>
      <c r="H69" s="144">
        <v>0</v>
      </c>
      <c r="I69" s="144">
        <v>4</v>
      </c>
      <c r="J69" s="161"/>
      <c r="K69" s="85"/>
      <c r="L69" s="85"/>
      <c r="M69" s="70"/>
      <c r="N69" s="70"/>
      <c r="O69" s="70"/>
      <c r="P69" s="70"/>
      <c r="Q69" s="70"/>
      <c r="R69" s="70"/>
    </row>
    <row r="70" spans="1:18">
      <c r="A70" s="295"/>
      <c r="B70" s="144" t="s">
        <v>214</v>
      </c>
      <c r="C70" s="144">
        <v>105</v>
      </c>
      <c r="D70" s="144">
        <v>54</v>
      </c>
      <c r="E70" s="144">
        <v>0</v>
      </c>
      <c r="F70" s="144">
        <v>1</v>
      </c>
      <c r="G70" s="144">
        <v>41</v>
      </c>
      <c r="H70" s="144">
        <v>1</v>
      </c>
      <c r="I70" s="144">
        <v>8</v>
      </c>
      <c r="J70" s="161"/>
      <c r="K70" s="85"/>
      <c r="L70" s="85"/>
      <c r="M70" s="70"/>
      <c r="N70" s="70"/>
      <c r="O70" s="70"/>
      <c r="P70" s="70"/>
      <c r="Q70" s="70"/>
      <c r="R70" s="70"/>
    </row>
    <row r="71" spans="1:18">
      <c r="A71" s="295" t="s">
        <v>190</v>
      </c>
      <c r="B71" s="144" t="s">
        <v>209</v>
      </c>
      <c r="C71" s="144">
        <v>60</v>
      </c>
      <c r="D71" s="144">
        <v>7</v>
      </c>
      <c r="E71" s="144">
        <v>29</v>
      </c>
      <c r="F71" s="144">
        <v>12</v>
      </c>
      <c r="G71" s="144">
        <v>0</v>
      </c>
      <c r="H71" s="144">
        <v>6</v>
      </c>
      <c r="I71" s="144">
        <v>6</v>
      </c>
      <c r="J71" s="161"/>
      <c r="K71" s="85"/>
      <c r="L71" s="85"/>
      <c r="M71" s="70"/>
      <c r="N71" s="70"/>
      <c r="O71" s="70"/>
      <c r="P71" s="70"/>
      <c r="Q71" s="70"/>
      <c r="R71" s="70"/>
    </row>
    <row r="72" spans="1:18">
      <c r="A72" s="295"/>
      <c r="B72" s="144" t="s">
        <v>210</v>
      </c>
      <c r="C72" s="144">
        <v>153</v>
      </c>
      <c r="D72" s="144">
        <v>10</v>
      </c>
      <c r="E72" s="144">
        <v>97</v>
      </c>
      <c r="F72" s="144">
        <v>17</v>
      </c>
      <c r="G72" s="144">
        <v>7</v>
      </c>
      <c r="H72" s="144">
        <v>10</v>
      </c>
      <c r="I72" s="144">
        <v>12</v>
      </c>
      <c r="J72" s="161"/>
      <c r="K72" s="85"/>
      <c r="L72" s="85"/>
      <c r="M72" s="70"/>
      <c r="N72" s="70"/>
      <c r="O72" s="70"/>
      <c r="P72" s="70"/>
      <c r="Q72" s="70"/>
      <c r="R72" s="70"/>
    </row>
    <row r="73" spans="1:18">
      <c r="A73" s="295"/>
      <c r="B73" s="144" t="s">
        <v>211</v>
      </c>
      <c r="C73" s="144">
        <v>115</v>
      </c>
      <c r="D73" s="144">
        <v>13</v>
      </c>
      <c r="E73" s="144">
        <v>58</v>
      </c>
      <c r="F73" s="144">
        <v>18</v>
      </c>
      <c r="G73" s="144">
        <v>4</v>
      </c>
      <c r="H73" s="144">
        <v>19</v>
      </c>
      <c r="I73" s="144">
        <v>3</v>
      </c>
      <c r="J73" s="161"/>
      <c r="K73" s="85"/>
      <c r="L73" s="85"/>
      <c r="M73" s="70"/>
      <c r="N73" s="70"/>
      <c r="O73" s="70"/>
      <c r="P73" s="70"/>
      <c r="Q73" s="70"/>
      <c r="R73" s="70"/>
    </row>
    <row r="74" spans="1:18">
      <c r="A74" s="295"/>
      <c r="B74" s="144" t="s">
        <v>212</v>
      </c>
      <c r="C74" s="144">
        <v>93</v>
      </c>
      <c r="D74" s="144">
        <v>5</v>
      </c>
      <c r="E74" s="144">
        <v>38</v>
      </c>
      <c r="F74" s="144">
        <v>23</v>
      </c>
      <c r="G74" s="144">
        <v>3</v>
      </c>
      <c r="H74" s="144">
        <v>15</v>
      </c>
      <c r="I74" s="144">
        <v>9</v>
      </c>
      <c r="J74" s="161"/>
      <c r="K74" s="85"/>
      <c r="L74" s="85"/>
      <c r="M74" s="70"/>
      <c r="N74" s="70"/>
      <c r="O74" s="70"/>
      <c r="P74" s="70"/>
      <c r="Q74" s="70"/>
      <c r="R74" s="70"/>
    </row>
    <row r="75" spans="1:18">
      <c r="A75" s="295"/>
      <c r="B75" s="144" t="s">
        <v>213</v>
      </c>
      <c r="C75" s="144">
        <v>84</v>
      </c>
      <c r="D75" s="144">
        <v>10</v>
      </c>
      <c r="E75" s="144">
        <v>29</v>
      </c>
      <c r="F75" s="144">
        <v>19</v>
      </c>
      <c r="G75" s="144">
        <v>5</v>
      </c>
      <c r="H75" s="144">
        <v>18</v>
      </c>
      <c r="I75" s="144">
        <v>3</v>
      </c>
      <c r="J75" s="161"/>
      <c r="K75" s="85"/>
      <c r="L75" s="85"/>
      <c r="M75" s="70"/>
      <c r="N75" s="70"/>
      <c r="O75" s="70"/>
      <c r="P75" s="70"/>
      <c r="Q75" s="70"/>
      <c r="R75" s="70"/>
    </row>
    <row r="76" spans="1:18">
      <c r="A76" s="295"/>
      <c r="B76" s="144" t="s">
        <v>214</v>
      </c>
      <c r="C76" s="144">
        <v>105</v>
      </c>
      <c r="D76" s="144">
        <v>23</v>
      </c>
      <c r="E76" s="144">
        <v>19</v>
      </c>
      <c r="F76" s="144">
        <v>29</v>
      </c>
      <c r="G76" s="144">
        <v>7</v>
      </c>
      <c r="H76" s="144">
        <v>13</v>
      </c>
      <c r="I76" s="144">
        <v>14</v>
      </c>
      <c r="J76" s="161"/>
      <c r="K76" s="85"/>
      <c r="L76" s="85"/>
      <c r="M76" s="70"/>
      <c r="N76" s="70"/>
      <c r="O76" s="70"/>
      <c r="P76" s="70"/>
      <c r="Q76" s="70"/>
      <c r="R76" s="70"/>
    </row>
    <row r="77" spans="1:18">
      <c r="A77" s="295" t="s">
        <v>191</v>
      </c>
      <c r="B77" s="144" t="s">
        <v>209</v>
      </c>
      <c r="C77" s="144">
        <v>60</v>
      </c>
      <c r="D77" s="144">
        <v>19</v>
      </c>
      <c r="E77" s="144">
        <v>2</v>
      </c>
      <c r="F77" s="144">
        <v>8</v>
      </c>
      <c r="G77" s="144">
        <v>17</v>
      </c>
      <c r="H77" s="144">
        <v>2</v>
      </c>
      <c r="I77" s="144">
        <v>12</v>
      </c>
      <c r="J77" s="161"/>
      <c r="K77" s="85"/>
      <c r="L77" s="85"/>
      <c r="M77" s="70"/>
      <c r="N77" s="70"/>
      <c r="O77" s="70"/>
      <c r="P77" s="70"/>
      <c r="Q77" s="70"/>
      <c r="R77" s="70"/>
    </row>
    <row r="78" spans="1:18">
      <c r="A78" s="295"/>
      <c r="B78" s="144" t="s">
        <v>210</v>
      </c>
      <c r="C78" s="144">
        <v>153</v>
      </c>
      <c r="D78" s="144">
        <v>39</v>
      </c>
      <c r="E78" s="144">
        <v>5</v>
      </c>
      <c r="F78" s="144">
        <v>17</v>
      </c>
      <c r="G78" s="144">
        <v>56</v>
      </c>
      <c r="H78" s="144">
        <v>3</v>
      </c>
      <c r="I78" s="144">
        <v>33</v>
      </c>
      <c r="J78" s="161"/>
      <c r="K78" s="85"/>
      <c r="L78" s="85"/>
      <c r="M78" s="70"/>
      <c r="N78" s="70"/>
      <c r="O78" s="70"/>
      <c r="P78" s="70"/>
      <c r="Q78" s="70"/>
      <c r="R78" s="70"/>
    </row>
    <row r="79" spans="1:18">
      <c r="A79" s="295"/>
      <c r="B79" s="144" t="s">
        <v>211</v>
      </c>
      <c r="C79" s="144">
        <v>115</v>
      </c>
      <c r="D79" s="144">
        <v>35</v>
      </c>
      <c r="E79" s="144">
        <v>5</v>
      </c>
      <c r="F79" s="144">
        <v>15</v>
      </c>
      <c r="G79" s="144">
        <v>31</v>
      </c>
      <c r="H79" s="144">
        <v>4</v>
      </c>
      <c r="I79" s="144">
        <v>25</v>
      </c>
      <c r="J79" s="161"/>
      <c r="K79" s="85"/>
      <c r="L79" s="85"/>
      <c r="M79" s="70"/>
      <c r="N79" s="70"/>
      <c r="O79" s="70"/>
      <c r="P79" s="70"/>
      <c r="Q79" s="70"/>
      <c r="R79" s="70"/>
    </row>
    <row r="80" spans="1:18">
      <c r="A80" s="295"/>
      <c r="B80" s="144" t="s">
        <v>212</v>
      </c>
      <c r="C80" s="144">
        <v>93</v>
      </c>
      <c r="D80" s="144">
        <v>29</v>
      </c>
      <c r="E80" s="144">
        <v>3</v>
      </c>
      <c r="F80" s="144">
        <v>7</v>
      </c>
      <c r="G80" s="144">
        <v>35</v>
      </c>
      <c r="H80" s="144">
        <v>1</v>
      </c>
      <c r="I80" s="144">
        <v>18</v>
      </c>
      <c r="J80" s="161"/>
      <c r="K80" s="85"/>
      <c r="L80" s="85"/>
      <c r="M80" s="70"/>
      <c r="N80" s="70"/>
      <c r="O80" s="70"/>
      <c r="P80" s="70"/>
      <c r="Q80" s="70"/>
      <c r="R80" s="70"/>
    </row>
    <row r="81" spans="1:18">
      <c r="A81" s="295"/>
      <c r="B81" s="144" t="s">
        <v>213</v>
      </c>
      <c r="C81" s="144">
        <v>84</v>
      </c>
      <c r="D81" s="144">
        <v>41</v>
      </c>
      <c r="E81" s="144">
        <v>1</v>
      </c>
      <c r="F81" s="144">
        <v>8</v>
      </c>
      <c r="G81" s="144">
        <v>18</v>
      </c>
      <c r="H81" s="144">
        <v>0</v>
      </c>
      <c r="I81" s="144">
        <v>16</v>
      </c>
      <c r="J81" s="161"/>
      <c r="K81" s="85"/>
      <c r="L81" s="85"/>
      <c r="M81" s="70"/>
      <c r="N81" s="70"/>
      <c r="O81" s="70"/>
      <c r="P81" s="70"/>
      <c r="Q81" s="70"/>
      <c r="R81" s="70"/>
    </row>
    <row r="82" spans="1:18">
      <c r="A82" s="295"/>
      <c r="B82" s="144" t="s">
        <v>214</v>
      </c>
      <c r="C82" s="144">
        <v>105</v>
      </c>
      <c r="D82" s="144">
        <v>69</v>
      </c>
      <c r="E82" s="144">
        <v>0</v>
      </c>
      <c r="F82" s="144">
        <v>3</v>
      </c>
      <c r="G82" s="144">
        <v>21</v>
      </c>
      <c r="H82" s="144">
        <v>3</v>
      </c>
      <c r="I82" s="144">
        <v>9</v>
      </c>
      <c r="J82" s="161"/>
      <c r="K82" s="85"/>
      <c r="L82" s="85"/>
      <c r="M82" s="70"/>
      <c r="N82" s="70"/>
      <c r="O82" s="70"/>
      <c r="P82" s="70"/>
      <c r="Q82" s="70"/>
      <c r="R82" s="70"/>
    </row>
    <row r="83" spans="1:18">
      <c r="A83" s="295" t="s">
        <v>192</v>
      </c>
      <c r="B83" s="144" t="s">
        <v>209</v>
      </c>
      <c r="C83" s="144">
        <v>60</v>
      </c>
      <c r="D83" s="144">
        <v>17</v>
      </c>
      <c r="E83" s="144">
        <v>14</v>
      </c>
      <c r="F83" s="144">
        <v>9</v>
      </c>
      <c r="G83" s="144">
        <v>10</v>
      </c>
      <c r="H83" s="144">
        <v>2</v>
      </c>
      <c r="I83" s="144">
        <v>8</v>
      </c>
      <c r="J83" s="161"/>
      <c r="K83" s="85"/>
      <c r="L83" s="85"/>
      <c r="M83" s="70"/>
      <c r="N83" s="70"/>
      <c r="O83" s="70"/>
      <c r="P83" s="70"/>
      <c r="Q83" s="70"/>
      <c r="R83" s="70"/>
    </row>
    <row r="84" spans="1:18">
      <c r="A84" s="295"/>
      <c r="B84" s="144" t="s">
        <v>210</v>
      </c>
      <c r="C84" s="144">
        <v>153</v>
      </c>
      <c r="D84" s="144">
        <v>48</v>
      </c>
      <c r="E84" s="144">
        <v>33</v>
      </c>
      <c r="F84" s="144">
        <v>17</v>
      </c>
      <c r="G84" s="144">
        <v>25</v>
      </c>
      <c r="H84" s="144">
        <v>18</v>
      </c>
      <c r="I84" s="144">
        <v>12</v>
      </c>
      <c r="J84" s="161"/>
      <c r="K84" s="85"/>
      <c r="L84" s="85"/>
      <c r="M84" s="70"/>
      <c r="N84" s="70"/>
      <c r="O84" s="70"/>
      <c r="P84" s="70"/>
      <c r="Q84" s="70"/>
      <c r="R84" s="70"/>
    </row>
    <row r="85" spans="1:18">
      <c r="A85" s="295"/>
      <c r="B85" s="144" t="s">
        <v>211</v>
      </c>
      <c r="C85" s="144">
        <v>115</v>
      </c>
      <c r="D85" s="144">
        <v>43</v>
      </c>
      <c r="E85" s="144">
        <v>18</v>
      </c>
      <c r="F85" s="144">
        <v>19</v>
      </c>
      <c r="G85" s="144">
        <v>14</v>
      </c>
      <c r="H85" s="144">
        <v>9</v>
      </c>
      <c r="I85" s="144">
        <v>12</v>
      </c>
      <c r="J85" s="161"/>
      <c r="K85" s="85"/>
      <c r="L85" s="85"/>
      <c r="M85" s="70"/>
      <c r="N85" s="70"/>
      <c r="O85" s="70"/>
      <c r="P85" s="70"/>
      <c r="Q85" s="70"/>
      <c r="R85" s="70"/>
    </row>
    <row r="86" spans="1:18">
      <c r="A86" s="295"/>
      <c r="B86" s="144" t="s">
        <v>212</v>
      </c>
      <c r="C86" s="144">
        <v>93</v>
      </c>
      <c r="D86" s="144">
        <v>31</v>
      </c>
      <c r="E86" s="144">
        <v>24</v>
      </c>
      <c r="F86" s="144">
        <v>14</v>
      </c>
      <c r="G86" s="144">
        <v>4</v>
      </c>
      <c r="H86" s="144">
        <v>12</v>
      </c>
      <c r="I86" s="144">
        <v>8</v>
      </c>
      <c r="J86" s="161"/>
      <c r="K86" s="85"/>
      <c r="L86" s="85"/>
      <c r="M86" s="70"/>
      <c r="N86" s="70"/>
      <c r="O86" s="70"/>
      <c r="P86" s="70"/>
      <c r="Q86" s="70"/>
      <c r="R86" s="70"/>
    </row>
    <row r="87" spans="1:18">
      <c r="A87" s="295"/>
      <c r="B87" s="144" t="s">
        <v>213</v>
      </c>
      <c r="C87" s="144">
        <v>84</v>
      </c>
      <c r="D87" s="144">
        <v>36</v>
      </c>
      <c r="E87" s="144">
        <v>10</v>
      </c>
      <c r="F87" s="144">
        <v>13</v>
      </c>
      <c r="G87" s="144">
        <v>9</v>
      </c>
      <c r="H87" s="144">
        <v>7</v>
      </c>
      <c r="I87" s="144">
        <v>9</v>
      </c>
      <c r="J87" s="161"/>
      <c r="K87" s="85"/>
      <c r="L87" s="85"/>
      <c r="M87" s="70"/>
      <c r="N87" s="70"/>
      <c r="O87" s="70"/>
      <c r="P87" s="70"/>
      <c r="Q87" s="70"/>
      <c r="R87" s="70"/>
    </row>
    <row r="88" spans="1:18">
      <c r="A88" s="295"/>
      <c r="B88" s="144" t="s">
        <v>214</v>
      </c>
      <c r="C88" s="144">
        <v>105</v>
      </c>
      <c r="D88" s="144">
        <v>66</v>
      </c>
      <c r="E88" s="144">
        <v>6</v>
      </c>
      <c r="F88" s="144">
        <v>11</v>
      </c>
      <c r="G88" s="144">
        <v>7</v>
      </c>
      <c r="H88" s="144">
        <v>10</v>
      </c>
      <c r="I88" s="144">
        <v>5</v>
      </c>
      <c r="J88" s="161"/>
      <c r="K88" s="85"/>
      <c r="L88" s="85"/>
      <c r="M88" s="70"/>
      <c r="N88" s="70"/>
      <c r="O88" s="70"/>
      <c r="P88" s="70"/>
      <c r="Q88" s="70"/>
      <c r="R88" s="70"/>
    </row>
    <row r="89" spans="1:18">
      <c r="A89" s="295" t="s">
        <v>193</v>
      </c>
      <c r="B89" s="144" t="s">
        <v>209</v>
      </c>
      <c r="C89" s="144">
        <v>60</v>
      </c>
      <c r="D89" s="144">
        <v>26</v>
      </c>
      <c r="E89" s="144">
        <v>3</v>
      </c>
      <c r="F89" s="144">
        <v>7</v>
      </c>
      <c r="G89" s="144">
        <v>14</v>
      </c>
      <c r="H89" s="144">
        <v>1</v>
      </c>
      <c r="I89" s="144">
        <v>9</v>
      </c>
      <c r="J89" s="161"/>
      <c r="K89" s="85"/>
      <c r="L89" s="85"/>
      <c r="M89" s="70"/>
      <c r="N89" s="70"/>
      <c r="O89" s="70"/>
      <c r="P89" s="70"/>
      <c r="Q89" s="70"/>
      <c r="R89" s="70"/>
    </row>
    <row r="90" spans="1:18">
      <c r="A90" s="295"/>
      <c r="B90" s="144" t="s">
        <v>210</v>
      </c>
      <c r="C90" s="144">
        <v>153</v>
      </c>
      <c r="D90" s="144">
        <v>60</v>
      </c>
      <c r="E90" s="144">
        <v>8</v>
      </c>
      <c r="F90" s="144">
        <v>19</v>
      </c>
      <c r="G90" s="144">
        <v>46</v>
      </c>
      <c r="H90" s="144">
        <v>4</v>
      </c>
      <c r="I90" s="144">
        <v>16</v>
      </c>
      <c r="J90" s="161"/>
      <c r="K90" s="85"/>
      <c r="L90" s="85"/>
      <c r="M90" s="70"/>
      <c r="N90" s="70"/>
      <c r="O90" s="70"/>
      <c r="P90" s="70"/>
      <c r="Q90" s="70"/>
      <c r="R90" s="70"/>
    </row>
    <row r="91" spans="1:18">
      <c r="A91" s="295"/>
      <c r="B91" s="144" t="s">
        <v>211</v>
      </c>
      <c r="C91" s="144">
        <v>115</v>
      </c>
      <c r="D91" s="144">
        <v>53</v>
      </c>
      <c r="E91" s="144">
        <v>6</v>
      </c>
      <c r="F91" s="144">
        <v>9</v>
      </c>
      <c r="G91" s="144">
        <v>25</v>
      </c>
      <c r="H91" s="144">
        <v>4</v>
      </c>
      <c r="I91" s="144">
        <v>18</v>
      </c>
      <c r="J91" s="161"/>
      <c r="K91" s="85"/>
      <c r="L91" s="85"/>
      <c r="M91" s="70"/>
      <c r="N91" s="70"/>
      <c r="O91" s="70"/>
      <c r="P91" s="70"/>
      <c r="Q91" s="70"/>
      <c r="R91" s="70"/>
    </row>
    <row r="92" spans="1:18">
      <c r="A92" s="295"/>
      <c r="B92" s="144" t="s">
        <v>212</v>
      </c>
      <c r="C92" s="144">
        <v>93</v>
      </c>
      <c r="D92" s="144">
        <v>34</v>
      </c>
      <c r="E92" s="144">
        <v>1</v>
      </c>
      <c r="F92" s="144">
        <v>7</v>
      </c>
      <c r="G92" s="144">
        <v>37</v>
      </c>
      <c r="H92" s="144">
        <v>4</v>
      </c>
      <c r="I92" s="144">
        <v>10</v>
      </c>
      <c r="J92" s="161"/>
      <c r="K92" s="85"/>
      <c r="L92" s="85"/>
      <c r="M92" s="70"/>
      <c r="N92" s="70"/>
      <c r="O92" s="70"/>
      <c r="P92" s="70"/>
      <c r="Q92" s="70"/>
      <c r="R92" s="70"/>
    </row>
    <row r="93" spans="1:18">
      <c r="A93" s="295"/>
      <c r="B93" s="144" t="s">
        <v>213</v>
      </c>
      <c r="C93" s="144">
        <v>84</v>
      </c>
      <c r="D93" s="144">
        <v>47</v>
      </c>
      <c r="E93" s="144">
        <v>1</v>
      </c>
      <c r="F93" s="144">
        <v>1</v>
      </c>
      <c r="G93" s="144">
        <v>22</v>
      </c>
      <c r="H93" s="144">
        <v>5</v>
      </c>
      <c r="I93" s="144">
        <v>8</v>
      </c>
      <c r="J93" s="161"/>
      <c r="K93" s="85"/>
      <c r="L93" s="85"/>
      <c r="M93" s="70"/>
      <c r="N93" s="70"/>
      <c r="O93" s="70"/>
      <c r="P93" s="70"/>
      <c r="Q93" s="70"/>
      <c r="R93" s="70"/>
    </row>
    <row r="94" spans="1:18">
      <c r="A94" s="295"/>
      <c r="B94" s="144" t="s">
        <v>214</v>
      </c>
      <c r="C94" s="144">
        <v>105</v>
      </c>
      <c r="D94" s="144">
        <v>72</v>
      </c>
      <c r="E94" s="144">
        <v>1</v>
      </c>
      <c r="F94" s="144">
        <v>2</v>
      </c>
      <c r="G94" s="144">
        <v>17</v>
      </c>
      <c r="H94" s="144">
        <v>4</v>
      </c>
      <c r="I94" s="144">
        <v>9</v>
      </c>
      <c r="J94" s="161"/>
      <c r="K94" s="85"/>
      <c r="L94" s="85"/>
      <c r="M94" s="70"/>
      <c r="N94" s="70"/>
      <c r="O94" s="70"/>
      <c r="P94" s="70"/>
      <c r="Q94" s="70"/>
      <c r="R94" s="70"/>
    </row>
    <row r="95" spans="1:18">
      <c r="A95" s="295" t="s">
        <v>194</v>
      </c>
      <c r="B95" s="144" t="s">
        <v>209</v>
      </c>
      <c r="C95" s="144">
        <v>60</v>
      </c>
      <c r="D95" s="144">
        <v>26</v>
      </c>
      <c r="E95" s="144">
        <v>1</v>
      </c>
      <c r="F95" s="144">
        <v>5</v>
      </c>
      <c r="G95" s="144">
        <v>17</v>
      </c>
      <c r="H95" s="144">
        <v>0</v>
      </c>
      <c r="I95" s="144">
        <v>11</v>
      </c>
      <c r="J95" s="161"/>
      <c r="K95" s="85"/>
      <c r="L95" s="85"/>
      <c r="M95" s="70"/>
      <c r="N95" s="70"/>
      <c r="O95" s="70"/>
      <c r="P95" s="70"/>
      <c r="Q95" s="70"/>
      <c r="R95" s="70"/>
    </row>
    <row r="96" spans="1:18">
      <c r="A96" s="295"/>
      <c r="B96" s="144" t="s">
        <v>210</v>
      </c>
      <c r="C96" s="144">
        <v>153</v>
      </c>
      <c r="D96" s="144">
        <v>35</v>
      </c>
      <c r="E96" s="144">
        <v>1</v>
      </c>
      <c r="F96" s="144">
        <v>17</v>
      </c>
      <c r="G96" s="144">
        <v>52</v>
      </c>
      <c r="H96" s="144">
        <v>2</v>
      </c>
      <c r="I96" s="144">
        <v>46</v>
      </c>
      <c r="J96" s="161"/>
      <c r="K96" s="85"/>
      <c r="L96" s="85"/>
      <c r="M96" s="70"/>
      <c r="N96" s="70"/>
      <c r="O96" s="70"/>
      <c r="P96" s="70"/>
      <c r="Q96" s="70"/>
      <c r="R96" s="70"/>
    </row>
    <row r="97" spans="1:18">
      <c r="A97" s="295"/>
      <c r="B97" s="144" t="s">
        <v>211</v>
      </c>
      <c r="C97" s="144">
        <v>115</v>
      </c>
      <c r="D97" s="144">
        <v>24</v>
      </c>
      <c r="E97" s="144">
        <v>3</v>
      </c>
      <c r="F97" s="144">
        <v>13</v>
      </c>
      <c r="G97" s="144">
        <v>41</v>
      </c>
      <c r="H97" s="144">
        <v>2</v>
      </c>
      <c r="I97" s="144">
        <v>32</v>
      </c>
      <c r="J97" s="161"/>
      <c r="K97" s="85"/>
      <c r="L97" s="85"/>
      <c r="M97" s="70"/>
      <c r="N97" s="70"/>
      <c r="O97" s="70"/>
      <c r="P97" s="70"/>
      <c r="Q97" s="70"/>
      <c r="R97" s="70"/>
    </row>
    <row r="98" spans="1:18">
      <c r="A98" s="295"/>
      <c r="B98" s="144" t="s">
        <v>212</v>
      </c>
      <c r="C98" s="144">
        <v>93</v>
      </c>
      <c r="D98" s="144">
        <v>26</v>
      </c>
      <c r="E98" s="144">
        <v>2</v>
      </c>
      <c r="F98" s="144">
        <v>12</v>
      </c>
      <c r="G98" s="144">
        <v>32</v>
      </c>
      <c r="H98" s="144">
        <v>1</v>
      </c>
      <c r="I98" s="144">
        <v>20</v>
      </c>
      <c r="J98" s="161"/>
      <c r="K98" s="85"/>
      <c r="L98" s="85"/>
      <c r="M98" s="70"/>
      <c r="N98" s="70"/>
      <c r="O98" s="70"/>
      <c r="P98" s="70"/>
      <c r="Q98" s="70"/>
      <c r="R98" s="70"/>
    </row>
    <row r="99" spans="1:18">
      <c r="A99" s="295"/>
      <c r="B99" s="144" t="s">
        <v>213</v>
      </c>
      <c r="C99" s="144">
        <v>84</v>
      </c>
      <c r="D99" s="144">
        <v>26</v>
      </c>
      <c r="E99" s="144">
        <v>1</v>
      </c>
      <c r="F99" s="144">
        <v>6</v>
      </c>
      <c r="G99" s="144">
        <v>30</v>
      </c>
      <c r="H99" s="144">
        <v>0</v>
      </c>
      <c r="I99" s="144">
        <v>21</v>
      </c>
      <c r="J99" s="161"/>
      <c r="K99" s="85"/>
      <c r="L99" s="85"/>
      <c r="M99" s="70"/>
      <c r="N99" s="70"/>
      <c r="O99" s="70"/>
      <c r="P99" s="70"/>
      <c r="Q99" s="70"/>
      <c r="R99" s="70"/>
    </row>
    <row r="100" spans="1:18">
      <c r="A100" s="295"/>
      <c r="B100" s="144" t="s">
        <v>214</v>
      </c>
      <c r="C100" s="144">
        <v>105</v>
      </c>
      <c r="D100" s="144">
        <v>50</v>
      </c>
      <c r="E100" s="144">
        <v>2</v>
      </c>
      <c r="F100" s="144">
        <v>10</v>
      </c>
      <c r="G100" s="144">
        <v>27</v>
      </c>
      <c r="H100" s="144">
        <v>2</v>
      </c>
      <c r="I100" s="144">
        <v>14</v>
      </c>
      <c r="J100" s="161"/>
      <c r="K100" s="85"/>
      <c r="L100" s="85"/>
      <c r="M100" s="70"/>
      <c r="N100" s="70"/>
      <c r="O100" s="70"/>
      <c r="P100" s="70"/>
      <c r="Q100" s="70"/>
      <c r="R100" s="70"/>
    </row>
    <row r="101" spans="1:18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70"/>
      <c r="N101" s="70"/>
      <c r="O101" s="70"/>
      <c r="P101" s="70"/>
      <c r="Q101" s="70"/>
      <c r="R101" s="70"/>
    </row>
    <row r="102" spans="1:18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70"/>
      <c r="N102" s="70"/>
      <c r="O102" s="70"/>
      <c r="P102" s="70"/>
      <c r="Q102" s="70"/>
      <c r="R102" s="70"/>
    </row>
    <row r="103" spans="1:18" ht="15.75" thickBot="1">
      <c r="A103" s="85"/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70"/>
      <c r="N103" s="70"/>
      <c r="O103" s="70"/>
      <c r="P103" s="70"/>
      <c r="Q103" s="70"/>
      <c r="R103" s="70"/>
    </row>
    <row r="104" spans="1:18" ht="46.5" thickTop="1" thickBot="1">
      <c r="A104" s="200" t="s">
        <v>68</v>
      </c>
      <c r="B104" s="201" t="s">
        <v>208</v>
      </c>
      <c r="C104" s="263" t="s">
        <v>178</v>
      </c>
      <c r="D104" s="201" t="s">
        <v>207</v>
      </c>
      <c r="E104" s="201" t="s">
        <v>202</v>
      </c>
      <c r="F104" s="201" t="s">
        <v>204</v>
      </c>
      <c r="G104" s="201" t="s">
        <v>206</v>
      </c>
      <c r="H104" s="201" t="s">
        <v>203</v>
      </c>
      <c r="I104" s="202" t="s">
        <v>205</v>
      </c>
      <c r="J104" s="85"/>
      <c r="K104" s="85"/>
      <c r="L104" s="85"/>
      <c r="M104" s="70"/>
      <c r="N104" s="70"/>
      <c r="O104" s="70"/>
      <c r="P104" s="70"/>
      <c r="Q104" s="70"/>
      <c r="R104" s="70"/>
    </row>
    <row r="105" spans="1:18" ht="13.5" customHeight="1" thickTop="1">
      <c r="A105" s="298" t="s">
        <v>188</v>
      </c>
      <c r="B105" s="264" t="s">
        <v>209</v>
      </c>
      <c r="C105" s="264">
        <v>60</v>
      </c>
      <c r="D105" s="270">
        <f>D59/$C59</f>
        <v>0.28333333333333333</v>
      </c>
      <c r="E105" s="265">
        <f t="shared" ref="E105:I105" si="23">E59/$C59</f>
        <v>0.13333333333333333</v>
      </c>
      <c r="F105" s="265">
        <f t="shared" si="23"/>
        <v>0.23333333333333334</v>
      </c>
      <c r="G105" s="265">
        <f t="shared" si="23"/>
        <v>0.18333333333333332</v>
      </c>
      <c r="H105" s="265">
        <f t="shared" si="23"/>
        <v>0</v>
      </c>
      <c r="I105" s="266">
        <f t="shared" si="23"/>
        <v>0.16666666666666666</v>
      </c>
      <c r="J105" s="85"/>
      <c r="K105" s="85"/>
      <c r="L105" s="85"/>
      <c r="M105" s="70"/>
      <c r="N105" s="70"/>
      <c r="O105" s="70"/>
      <c r="P105" s="70"/>
      <c r="Q105" s="70"/>
      <c r="R105" s="70"/>
    </row>
    <row r="106" spans="1:18" ht="13.5" customHeight="1">
      <c r="A106" s="299"/>
      <c r="B106" s="171" t="s">
        <v>210</v>
      </c>
      <c r="C106" s="171">
        <v>153</v>
      </c>
      <c r="D106" s="262">
        <f t="shared" ref="D106:I106" si="24">D60/$C60</f>
        <v>0.10457516339869281</v>
      </c>
      <c r="E106" s="262">
        <f t="shared" si="24"/>
        <v>0.41830065359477125</v>
      </c>
      <c r="F106" s="262">
        <f t="shared" si="24"/>
        <v>0.16339869281045752</v>
      </c>
      <c r="G106" s="262">
        <f t="shared" si="24"/>
        <v>9.1503267973856203E-2</v>
      </c>
      <c r="H106" s="262">
        <f t="shared" si="24"/>
        <v>0.13071895424836602</v>
      </c>
      <c r="I106" s="267">
        <f t="shared" si="24"/>
        <v>9.1503267973856203E-2</v>
      </c>
      <c r="J106" s="85"/>
      <c r="K106" s="85"/>
      <c r="L106" s="85"/>
      <c r="M106" s="70"/>
      <c r="N106" s="70"/>
      <c r="O106" s="70"/>
      <c r="P106" s="70"/>
      <c r="Q106" s="70"/>
      <c r="R106" s="70"/>
    </row>
    <row r="107" spans="1:18" ht="13.5" customHeight="1">
      <c r="A107" s="299"/>
      <c r="B107" s="171" t="s">
        <v>211</v>
      </c>
      <c r="C107" s="171">
        <v>115</v>
      </c>
      <c r="D107" s="262">
        <f t="shared" ref="D107:I107" si="25">D61/$C61</f>
        <v>0.12173913043478261</v>
      </c>
      <c r="E107" s="262">
        <f t="shared" si="25"/>
        <v>0.4956521739130435</v>
      </c>
      <c r="F107" s="262">
        <f t="shared" si="25"/>
        <v>0.16521739130434782</v>
      </c>
      <c r="G107" s="262">
        <f t="shared" si="25"/>
        <v>4.3478260869565216E-2</v>
      </c>
      <c r="H107" s="262">
        <f t="shared" si="25"/>
        <v>0.10434782608695652</v>
      </c>
      <c r="I107" s="267">
        <f t="shared" si="25"/>
        <v>6.9565217391304349E-2</v>
      </c>
      <c r="J107" s="85"/>
      <c r="K107" s="85"/>
      <c r="L107" s="85"/>
      <c r="M107" s="70"/>
      <c r="N107" s="70"/>
      <c r="O107" s="70"/>
      <c r="P107" s="70"/>
      <c r="Q107" s="70"/>
      <c r="R107" s="70"/>
    </row>
    <row r="108" spans="1:18" ht="13.5" customHeight="1">
      <c r="A108" s="299"/>
      <c r="B108" s="171" t="s">
        <v>212</v>
      </c>
      <c r="C108" s="171">
        <v>93</v>
      </c>
      <c r="D108" s="262">
        <f t="shared" ref="D108:I108" si="26">D62/$C62</f>
        <v>0.13978494623655913</v>
      </c>
      <c r="E108" s="262">
        <f t="shared" si="26"/>
        <v>0.44086021505376344</v>
      </c>
      <c r="F108" s="262">
        <f t="shared" si="26"/>
        <v>0.10752688172043011</v>
      </c>
      <c r="G108" s="262">
        <f t="shared" si="26"/>
        <v>9.6774193548387094E-2</v>
      </c>
      <c r="H108" s="262">
        <f t="shared" si="26"/>
        <v>0.11827956989247312</v>
      </c>
      <c r="I108" s="267">
        <f t="shared" si="26"/>
        <v>9.6774193548387094E-2</v>
      </c>
      <c r="J108" s="85"/>
      <c r="K108" s="85"/>
      <c r="L108" s="85"/>
      <c r="M108" s="70"/>
      <c r="N108" s="70"/>
      <c r="O108" s="70"/>
      <c r="P108" s="70"/>
      <c r="Q108" s="70"/>
      <c r="R108" s="70"/>
    </row>
    <row r="109" spans="1:18" ht="13.5" customHeight="1">
      <c r="A109" s="299"/>
      <c r="B109" s="171" t="s">
        <v>213</v>
      </c>
      <c r="C109" s="171">
        <v>84</v>
      </c>
      <c r="D109" s="262">
        <f t="shared" ref="D109:I109" si="27">D63/$C63</f>
        <v>0.16666666666666666</v>
      </c>
      <c r="E109" s="262">
        <f t="shared" si="27"/>
        <v>0.41666666666666669</v>
      </c>
      <c r="F109" s="262">
        <f t="shared" si="27"/>
        <v>8.3333333333333329E-2</v>
      </c>
      <c r="G109" s="262">
        <f t="shared" si="27"/>
        <v>0.13095238095238096</v>
      </c>
      <c r="H109" s="262">
        <f t="shared" si="27"/>
        <v>0.13095238095238096</v>
      </c>
      <c r="I109" s="267">
        <f t="shared" si="27"/>
        <v>7.1428571428571425E-2</v>
      </c>
      <c r="J109" s="85"/>
      <c r="K109" s="85"/>
      <c r="L109" s="85"/>
      <c r="M109" s="70"/>
      <c r="N109" s="70"/>
      <c r="O109" s="70"/>
      <c r="P109" s="70"/>
      <c r="Q109" s="70"/>
      <c r="R109" s="70"/>
    </row>
    <row r="110" spans="1:18" ht="13.5" customHeight="1" thickBot="1">
      <c r="A110" s="300"/>
      <c r="B110" s="172" t="s">
        <v>214</v>
      </c>
      <c r="C110" s="172">
        <v>105</v>
      </c>
      <c r="D110" s="271">
        <f t="shared" ref="D110:I110" si="28">D64/$C64</f>
        <v>0.2857142857142857</v>
      </c>
      <c r="E110" s="268">
        <f t="shared" si="28"/>
        <v>0.2</v>
      </c>
      <c r="F110" s="268">
        <f t="shared" si="28"/>
        <v>0.27619047619047621</v>
      </c>
      <c r="G110" s="268">
        <f t="shared" si="28"/>
        <v>8.5714285714285715E-2</v>
      </c>
      <c r="H110" s="268">
        <f t="shared" si="28"/>
        <v>8.5714285714285715E-2</v>
      </c>
      <c r="I110" s="269">
        <f t="shared" si="28"/>
        <v>6.6666666666666666E-2</v>
      </c>
      <c r="J110" s="85"/>
      <c r="K110" s="85"/>
      <c r="L110" s="85"/>
      <c r="M110" s="70"/>
      <c r="N110" s="70"/>
      <c r="O110" s="70"/>
      <c r="P110" s="70"/>
      <c r="Q110" s="70"/>
      <c r="R110" s="70"/>
    </row>
    <row r="111" spans="1:18" ht="13.5" customHeight="1" thickTop="1">
      <c r="A111" s="298" t="s">
        <v>189</v>
      </c>
      <c r="B111" s="264" t="s">
        <v>209</v>
      </c>
      <c r="C111" s="264">
        <v>60</v>
      </c>
      <c r="D111" s="270">
        <f t="shared" ref="D111:I111" si="29">D65/$C65</f>
        <v>0.6333333333333333</v>
      </c>
      <c r="E111" s="265">
        <f t="shared" si="29"/>
        <v>1.6666666666666666E-2</v>
      </c>
      <c r="F111" s="265">
        <f t="shared" si="29"/>
        <v>0</v>
      </c>
      <c r="G111" s="265">
        <f t="shared" si="29"/>
        <v>0.25</v>
      </c>
      <c r="H111" s="265">
        <f t="shared" si="29"/>
        <v>0</v>
      </c>
      <c r="I111" s="266">
        <f t="shared" si="29"/>
        <v>0.1</v>
      </c>
      <c r="J111" s="85"/>
      <c r="K111" s="85"/>
      <c r="L111" s="85"/>
      <c r="M111" s="70"/>
      <c r="N111" s="70"/>
      <c r="O111" s="70"/>
      <c r="P111" s="70"/>
      <c r="Q111" s="70"/>
      <c r="R111" s="70"/>
    </row>
    <row r="112" spans="1:18" ht="13.5" customHeight="1">
      <c r="A112" s="299"/>
      <c r="B112" s="171" t="s">
        <v>210</v>
      </c>
      <c r="C112" s="171">
        <v>153</v>
      </c>
      <c r="D112" s="262">
        <f t="shared" ref="D112:I112" si="30">D66/$C66</f>
        <v>0.31372549019607843</v>
      </c>
      <c r="E112" s="262">
        <f t="shared" si="30"/>
        <v>6.5359477124183009E-3</v>
      </c>
      <c r="F112" s="262">
        <f t="shared" si="30"/>
        <v>4.5751633986928102E-2</v>
      </c>
      <c r="G112" s="262">
        <f t="shared" si="30"/>
        <v>0.50326797385620914</v>
      </c>
      <c r="H112" s="262">
        <f t="shared" si="30"/>
        <v>6.5359477124183009E-3</v>
      </c>
      <c r="I112" s="267">
        <f t="shared" si="30"/>
        <v>0.12418300653594772</v>
      </c>
      <c r="J112" s="85"/>
      <c r="K112" s="85"/>
      <c r="L112" s="85"/>
      <c r="M112" s="70"/>
      <c r="N112" s="70"/>
      <c r="O112" s="70"/>
      <c r="P112" s="70"/>
      <c r="Q112" s="70"/>
      <c r="R112" s="70"/>
    </row>
    <row r="113" spans="1:18" ht="13.5" customHeight="1">
      <c r="A113" s="299"/>
      <c r="B113" s="171" t="s">
        <v>211</v>
      </c>
      <c r="C113" s="171">
        <v>115</v>
      </c>
      <c r="D113" s="262">
        <f t="shared" ref="D113:I113" si="31">D67/$C67</f>
        <v>0.24347826086956523</v>
      </c>
      <c r="E113" s="262">
        <f t="shared" si="31"/>
        <v>0</v>
      </c>
      <c r="F113" s="262">
        <f t="shared" si="31"/>
        <v>4.3478260869565216E-2</v>
      </c>
      <c r="G113" s="262">
        <f t="shared" si="31"/>
        <v>0.54782608695652169</v>
      </c>
      <c r="H113" s="262">
        <f t="shared" si="31"/>
        <v>1.7391304347826087E-2</v>
      </c>
      <c r="I113" s="267">
        <f t="shared" si="31"/>
        <v>0.14782608695652175</v>
      </c>
      <c r="J113" s="85"/>
      <c r="K113" s="85"/>
      <c r="L113" s="85"/>
      <c r="M113" s="70"/>
      <c r="N113" s="70"/>
      <c r="O113" s="70"/>
      <c r="P113" s="70"/>
      <c r="Q113" s="70"/>
      <c r="R113" s="70"/>
    </row>
    <row r="114" spans="1:18" ht="13.5" customHeight="1">
      <c r="A114" s="299"/>
      <c r="B114" s="171" t="s">
        <v>212</v>
      </c>
      <c r="C114" s="171">
        <v>93</v>
      </c>
      <c r="D114" s="262">
        <f t="shared" ref="D114:I114" si="32">D68/$C68</f>
        <v>0.31182795698924731</v>
      </c>
      <c r="E114" s="262">
        <f t="shared" si="32"/>
        <v>0</v>
      </c>
      <c r="F114" s="262">
        <f t="shared" si="32"/>
        <v>4.3010752688172046E-2</v>
      </c>
      <c r="G114" s="262">
        <f t="shared" si="32"/>
        <v>0.5161290322580645</v>
      </c>
      <c r="H114" s="262">
        <f t="shared" si="32"/>
        <v>2.1505376344086023E-2</v>
      </c>
      <c r="I114" s="267">
        <f t="shared" si="32"/>
        <v>0.10752688172043011</v>
      </c>
      <c r="J114" s="70"/>
      <c r="K114" s="70"/>
      <c r="L114" s="70"/>
      <c r="M114" s="70"/>
      <c r="N114" s="70"/>
      <c r="O114" s="70"/>
      <c r="P114" s="70"/>
      <c r="Q114" s="70"/>
      <c r="R114" s="70"/>
    </row>
    <row r="115" spans="1:18" ht="13.5" customHeight="1">
      <c r="A115" s="299"/>
      <c r="B115" s="171" t="s">
        <v>213</v>
      </c>
      <c r="C115" s="171">
        <v>84</v>
      </c>
      <c r="D115" s="262">
        <f t="shared" ref="D115:I115" si="33">D69/$C69</f>
        <v>0.4642857142857143</v>
      </c>
      <c r="E115" s="262">
        <f t="shared" si="33"/>
        <v>0</v>
      </c>
      <c r="F115" s="262">
        <f t="shared" si="33"/>
        <v>1.1904761904761904E-2</v>
      </c>
      <c r="G115" s="262">
        <f t="shared" si="33"/>
        <v>0.47619047619047616</v>
      </c>
      <c r="H115" s="262">
        <f t="shared" si="33"/>
        <v>0</v>
      </c>
      <c r="I115" s="267">
        <f t="shared" si="33"/>
        <v>4.7619047619047616E-2</v>
      </c>
      <c r="J115" s="70"/>
      <c r="K115" s="70"/>
      <c r="L115" s="70"/>
      <c r="M115" s="70"/>
      <c r="N115" s="70"/>
      <c r="O115" s="70"/>
      <c r="P115" s="70"/>
      <c r="Q115" s="70"/>
      <c r="R115" s="70"/>
    </row>
    <row r="116" spans="1:18" ht="13.5" customHeight="1" thickBot="1">
      <c r="A116" s="300"/>
      <c r="B116" s="172" t="s">
        <v>214</v>
      </c>
      <c r="C116" s="172">
        <v>105</v>
      </c>
      <c r="D116" s="271">
        <f t="shared" ref="D116:I116" si="34">D70/$C70</f>
        <v>0.51428571428571423</v>
      </c>
      <c r="E116" s="268">
        <f t="shared" si="34"/>
        <v>0</v>
      </c>
      <c r="F116" s="268">
        <f t="shared" si="34"/>
        <v>9.5238095238095247E-3</v>
      </c>
      <c r="G116" s="268">
        <f t="shared" si="34"/>
        <v>0.39047619047619048</v>
      </c>
      <c r="H116" s="268">
        <f t="shared" si="34"/>
        <v>9.5238095238095247E-3</v>
      </c>
      <c r="I116" s="269">
        <f t="shared" si="34"/>
        <v>7.6190476190476197E-2</v>
      </c>
      <c r="J116" s="70"/>
      <c r="K116" s="70"/>
      <c r="L116" s="70"/>
      <c r="M116" s="70"/>
      <c r="N116" s="70"/>
      <c r="O116" s="70"/>
      <c r="P116" s="70"/>
      <c r="Q116" s="70"/>
      <c r="R116" s="70"/>
    </row>
    <row r="117" spans="1:18" ht="13.5" customHeight="1" thickTop="1">
      <c r="A117" s="298" t="s">
        <v>190</v>
      </c>
      <c r="B117" s="264" t="s">
        <v>209</v>
      </c>
      <c r="C117" s="264">
        <v>60</v>
      </c>
      <c r="D117" s="265">
        <f t="shared" ref="D117:I117" si="35">D71/$C71</f>
        <v>0.11666666666666667</v>
      </c>
      <c r="E117" s="265">
        <f t="shared" si="35"/>
        <v>0.48333333333333334</v>
      </c>
      <c r="F117" s="265">
        <f t="shared" si="35"/>
        <v>0.2</v>
      </c>
      <c r="G117" s="265">
        <f t="shared" si="35"/>
        <v>0</v>
      </c>
      <c r="H117" s="265">
        <f t="shared" si="35"/>
        <v>0.1</v>
      </c>
      <c r="I117" s="266">
        <f t="shared" si="35"/>
        <v>0.1</v>
      </c>
      <c r="J117" s="70"/>
      <c r="K117" s="70"/>
      <c r="L117" s="70"/>
      <c r="M117" s="70"/>
      <c r="N117" s="70"/>
      <c r="O117" s="70"/>
      <c r="P117" s="70"/>
      <c r="Q117" s="70"/>
      <c r="R117" s="70"/>
    </row>
    <row r="118" spans="1:18" ht="13.5" customHeight="1">
      <c r="A118" s="299"/>
      <c r="B118" s="171" t="s">
        <v>210</v>
      </c>
      <c r="C118" s="171">
        <v>153</v>
      </c>
      <c r="D118" s="262">
        <f t="shared" ref="D118:I118" si="36">D72/$C72</f>
        <v>6.535947712418301E-2</v>
      </c>
      <c r="E118" s="262">
        <f t="shared" si="36"/>
        <v>0.63398692810457513</v>
      </c>
      <c r="F118" s="262">
        <f t="shared" si="36"/>
        <v>0.1111111111111111</v>
      </c>
      <c r="G118" s="262">
        <f t="shared" si="36"/>
        <v>4.5751633986928102E-2</v>
      </c>
      <c r="H118" s="262">
        <f t="shared" si="36"/>
        <v>6.535947712418301E-2</v>
      </c>
      <c r="I118" s="267">
        <f t="shared" si="36"/>
        <v>7.8431372549019607E-2</v>
      </c>
      <c r="J118" s="70"/>
      <c r="K118" s="70"/>
      <c r="L118" s="70"/>
      <c r="M118" s="70"/>
      <c r="N118" s="70"/>
      <c r="O118" s="70"/>
      <c r="P118" s="70"/>
      <c r="Q118" s="70"/>
      <c r="R118" s="70"/>
    </row>
    <row r="119" spans="1:18" ht="13.5" customHeight="1">
      <c r="A119" s="299"/>
      <c r="B119" s="171" t="s">
        <v>211</v>
      </c>
      <c r="C119" s="171">
        <v>115</v>
      </c>
      <c r="D119" s="262">
        <f t="shared" ref="D119:I119" si="37">D73/$C73</f>
        <v>0.11304347826086956</v>
      </c>
      <c r="E119" s="262">
        <f t="shared" si="37"/>
        <v>0.5043478260869565</v>
      </c>
      <c r="F119" s="262">
        <f t="shared" si="37"/>
        <v>0.15652173913043479</v>
      </c>
      <c r="G119" s="262">
        <f t="shared" si="37"/>
        <v>3.4782608695652174E-2</v>
      </c>
      <c r="H119" s="262">
        <f t="shared" si="37"/>
        <v>0.16521739130434782</v>
      </c>
      <c r="I119" s="267">
        <f t="shared" si="37"/>
        <v>2.6086956521739129E-2</v>
      </c>
      <c r="J119" s="70"/>
      <c r="K119" s="70"/>
      <c r="L119" s="70"/>
      <c r="M119" s="70"/>
      <c r="N119" s="70"/>
      <c r="O119" s="70"/>
      <c r="P119" s="70"/>
      <c r="Q119" s="70"/>
      <c r="R119" s="70"/>
    </row>
    <row r="120" spans="1:18" ht="13.5" customHeight="1">
      <c r="A120" s="299"/>
      <c r="B120" s="171" t="s">
        <v>212</v>
      </c>
      <c r="C120" s="171">
        <v>93</v>
      </c>
      <c r="D120" s="262">
        <f t="shared" ref="D120:I120" si="38">D74/$C74</f>
        <v>5.3763440860215055E-2</v>
      </c>
      <c r="E120" s="262">
        <f t="shared" si="38"/>
        <v>0.40860215053763443</v>
      </c>
      <c r="F120" s="262">
        <f t="shared" si="38"/>
        <v>0.24731182795698925</v>
      </c>
      <c r="G120" s="262">
        <f t="shared" si="38"/>
        <v>3.2258064516129031E-2</v>
      </c>
      <c r="H120" s="262">
        <f t="shared" si="38"/>
        <v>0.16129032258064516</v>
      </c>
      <c r="I120" s="267">
        <f t="shared" si="38"/>
        <v>9.6774193548387094E-2</v>
      </c>
      <c r="J120" s="70"/>
      <c r="K120" s="70"/>
      <c r="L120" s="70"/>
      <c r="M120" s="70"/>
      <c r="N120" s="70"/>
      <c r="O120" s="70"/>
      <c r="P120" s="70"/>
      <c r="Q120" s="70"/>
      <c r="R120" s="70"/>
    </row>
    <row r="121" spans="1:18" ht="13.5" customHeight="1">
      <c r="A121" s="299"/>
      <c r="B121" s="171" t="s">
        <v>213</v>
      </c>
      <c r="C121" s="171">
        <v>84</v>
      </c>
      <c r="D121" s="262">
        <f t="shared" ref="D121:I121" si="39">D75/$C75</f>
        <v>0.11904761904761904</v>
      </c>
      <c r="E121" s="262">
        <f t="shared" si="39"/>
        <v>0.34523809523809523</v>
      </c>
      <c r="F121" s="262">
        <f t="shared" si="39"/>
        <v>0.22619047619047619</v>
      </c>
      <c r="G121" s="262">
        <f t="shared" si="39"/>
        <v>5.9523809523809521E-2</v>
      </c>
      <c r="H121" s="262">
        <f t="shared" si="39"/>
        <v>0.21428571428571427</v>
      </c>
      <c r="I121" s="267">
        <f t="shared" si="39"/>
        <v>3.5714285714285712E-2</v>
      </c>
      <c r="J121" s="70"/>
      <c r="K121" s="70"/>
      <c r="L121" s="70"/>
      <c r="M121" s="70"/>
      <c r="N121" s="70"/>
      <c r="O121" s="70"/>
      <c r="P121" s="70"/>
      <c r="Q121" s="70"/>
      <c r="R121" s="70"/>
    </row>
    <row r="122" spans="1:18" ht="13.5" customHeight="1" thickBot="1">
      <c r="A122" s="300"/>
      <c r="B122" s="172" t="s">
        <v>214</v>
      </c>
      <c r="C122" s="172">
        <v>105</v>
      </c>
      <c r="D122" s="271">
        <f t="shared" ref="D122:I122" si="40">D76/$C76</f>
        <v>0.21904761904761905</v>
      </c>
      <c r="E122" s="268">
        <f t="shared" si="40"/>
        <v>0.18095238095238095</v>
      </c>
      <c r="F122" s="268">
        <f t="shared" si="40"/>
        <v>0.27619047619047621</v>
      </c>
      <c r="G122" s="268">
        <f t="shared" si="40"/>
        <v>6.6666666666666666E-2</v>
      </c>
      <c r="H122" s="268">
        <f t="shared" si="40"/>
        <v>0.12380952380952381</v>
      </c>
      <c r="I122" s="269">
        <f t="shared" si="40"/>
        <v>0.13333333333333333</v>
      </c>
      <c r="J122" s="70"/>
      <c r="K122" s="70"/>
      <c r="L122" s="70"/>
      <c r="M122" s="70"/>
      <c r="N122" s="70"/>
      <c r="O122" s="70"/>
      <c r="P122" s="70"/>
      <c r="Q122" s="70"/>
      <c r="R122" s="70"/>
    </row>
    <row r="123" spans="1:18" ht="13.5" customHeight="1" thickTop="1">
      <c r="A123" s="298" t="s">
        <v>191</v>
      </c>
      <c r="B123" s="264" t="s">
        <v>209</v>
      </c>
      <c r="C123" s="264">
        <v>60</v>
      </c>
      <c r="D123" s="265">
        <f t="shared" ref="D123:I123" si="41">D77/$C77</f>
        <v>0.31666666666666665</v>
      </c>
      <c r="E123" s="265">
        <f t="shared" si="41"/>
        <v>3.3333333333333333E-2</v>
      </c>
      <c r="F123" s="265">
        <f t="shared" si="41"/>
        <v>0.13333333333333333</v>
      </c>
      <c r="G123" s="265">
        <f t="shared" si="41"/>
        <v>0.28333333333333333</v>
      </c>
      <c r="H123" s="265">
        <f t="shared" si="41"/>
        <v>3.3333333333333333E-2</v>
      </c>
      <c r="I123" s="266">
        <f t="shared" si="41"/>
        <v>0.2</v>
      </c>
      <c r="J123" s="70"/>
      <c r="K123" s="70"/>
      <c r="L123" s="70"/>
      <c r="M123" s="70"/>
      <c r="N123" s="70"/>
      <c r="O123" s="70"/>
      <c r="P123" s="70"/>
      <c r="Q123" s="70"/>
      <c r="R123" s="70"/>
    </row>
    <row r="124" spans="1:18" ht="13.5" customHeight="1">
      <c r="A124" s="299"/>
      <c r="B124" s="171" t="s">
        <v>210</v>
      </c>
      <c r="C124" s="171">
        <v>153</v>
      </c>
      <c r="D124" s="262">
        <f t="shared" ref="D124:I124" si="42">D78/$C78</f>
        <v>0.25490196078431371</v>
      </c>
      <c r="E124" s="262">
        <f t="shared" si="42"/>
        <v>3.2679738562091505E-2</v>
      </c>
      <c r="F124" s="262">
        <f t="shared" si="42"/>
        <v>0.1111111111111111</v>
      </c>
      <c r="G124" s="262">
        <f t="shared" si="42"/>
        <v>0.36601307189542481</v>
      </c>
      <c r="H124" s="262">
        <f t="shared" si="42"/>
        <v>1.9607843137254902E-2</v>
      </c>
      <c r="I124" s="267">
        <f t="shared" si="42"/>
        <v>0.21568627450980393</v>
      </c>
      <c r="J124" s="70"/>
      <c r="K124" s="70"/>
      <c r="L124" s="70"/>
      <c r="M124" s="70"/>
      <c r="N124" s="70"/>
      <c r="O124" s="70"/>
      <c r="P124" s="70"/>
      <c r="Q124" s="70"/>
      <c r="R124" s="70"/>
    </row>
    <row r="125" spans="1:18" ht="13.5" customHeight="1">
      <c r="A125" s="299"/>
      <c r="B125" s="171" t="s">
        <v>211</v>
      </c>
      <c r="C125" s="171">
        <v>115</v>
      </c>
      <c r="D125" s="262">
        <f t="shared" ref="D125:I125" si="43">D79/$C79</f>
        <v>0.30434782608695654</v>
      </c>
      <c r="E125" s="262">
        <f t="shared" si="43"/>
        <v>4.3478260869565216E-2</v>
      </c>
      <c r="F125" s="262">
        <f t="shared" si="43"/>
        <v>0.13043478260869565</v>
      </c>
      <c r="G125" s="262">
        <f t="shared" si="43"/>
        <v>0.26956521739130435</v>
      </c>
      <c r="H125" s="262">
        <f t="shared" si="43"/>
        <v>3.4782608695652174E-2</v>
      </c>
      <c r="I125" s="267">
        <f t="shared" si="43"/>
        <v>0.21739130434782608</v>
      </c>
      <c r="J125" s="70"/>
      <c r="K125" s="70"/>
      <c r="L125" s="70"/>
      <c r="M125" s="70"/>
      <c r="N125" s="70"/>
      <c r="O125" s="70"/>
      <c r="P125" s="70"/>
      <c r="Q125" s="70"/>
      <c r="R125" s="70"/>
    </row>
    <row r="126" spans="1:18" ht="13.5" customHeight="1">
      <c r="A126" s="299"/>
      <c r="B126" s="171" t="s">
        <v>212</v>
      </c>
      <c r="C126" s="171">
        <v>93</v>
      </c>
      <c r="D126" s="262">
        <f t="shared" ref="D126:I126" si="44">D80/$C80</f>
        <v>0.31182795698924731</v>
      </c>
      <c r="E126" s="262">
        <f t="shared" si="44"/>
        <v>3.2258064516129031E-2</v>
      </c>
      <c r="F126" s="262">
        <f t="shared" si="44"/>
        <v>7.5268817204301078E-2</v>
      </c>
      <c r="G126" s="262">
        <f t="shared" si="44"/>
        <v>0.37634408602150538</v>
      </c>
      <c r="H126" s="262">
        <f t="shared" si="44"/>
        <v>1.0752688172043012E-2</v>
      </c>
      <c r="I126" s="267">
        <f t="shared" si="44"/>
        <v>0.19354838709677419</v>
      </c>
      <c r="J126" s="70"/>
      <c r="K126" s="70"/>
      <c r="L126" s="70"/>
      <c r="M126" s="70"/>
      <c r="N126" s="70"/>
      <c r="O126" s="70"/>
      <c r="P126" s="70"/>
      <c r="Q126" s="70"/>
      <c r="R126" s="70"/>
    </row>
    <row r="127" spans="1:18" ht="13.5" customHeight="1">
      <c r="A127" s="299"/>
      <c r="B127" s="171" t="s">
        <v>213</v>
      </c>
      <c r="C127" s="171">
        <v>84</v>
      </c>
      <c r="D127" s="272">
        <f t="shared" ref="D127:I127" si="45">D81/$C81</f>
        <v>0.48809523809523808</v>
      </c>
      <c r="E127" s="262">
        <f t="shared" si="45"/>
        <v>1.1904761904761904E-2</v>
      </c>
      <c r="F127" s="262">
        <f t="shared" si="45"/>
        <v>9.5238095238095233E-2</v>
      </c>
      <c r="G127" s="262">
        <f t="shared" si="45"/>
        <v>0.21428571428571427</v>
      </c>
      <c r="H127" s="262">
        <f t="shared" si="45"/>
        <v>0</v>
      </c>
      <c r="I127" s="267">
        <f t="shared" si="45"/>
        <v>0.19047619047619047</v>
      </c>
      <c r="J127" s="70"/>
      <c r="K127" s="70"/>
      <c r="L127" s="70"/>
      <c r="M127" s="70"/>
      <c r="N127" s="70"/>
      <c r="O127" s="70"/>
      <c r="P127" s="70"/>
      <c r="Q127" s="70"/>
      <c r="R127" s="70"/>
    </row>
    <row r="128" spans="1:18" ht="13.5" customHeight="1" thickBot="1">
      <c r="A128" s="300"/>
      <c r="B128" s="172" t="s">
        <v>214</v>
      </c>
      <c r="C128" s="172">
        <v>105</v>
      </c>
      <c r="D128" s="271">
        <f t="shared" ref="D128:I128" si="46">D82/$C82</f>
        <v>0.65714285714285714</v>
      </c>
      <c r="E128" s="268">
        <f t="shared" si="46"/>
        <v>0</v>
      </c>
      <c r="F128" s="268">
        <f t="shared" si="46"/>
        <v>2.8571428571428571E-2</v>
      </c>
      <c r="G128" s="268">
        <f t="shared" si="46"/>
        <v>0.2</v>
      </c>
      <c r="H128" s="268">
        <f t="shared" si="46"/>
        <v>2.8571428571428571E-2</v>
      </c>
      <c r="I128" s="269">
        <f t="shared" si="46"/>
        <v>8.5714285714285715E-2</v>
      </c>
      <c r="J128" s="70"/>
      <c r="K128" s="70"/>
      <c r="L128" s="70"/>
      <c r="M128" s="70"/>
      <c r="N128" s="70"/>
      <c r="O128" s="70"/>
      <c r="P128" s="70"/>
      <c r="Q128" s="70"/>
      <c r="R128" s="70"/>
    </row>
    <row r="129" spans="1:18" ht="13.5" customHeight="1" thickTop="1">
      <c r="A129" s="298" t="s">
        <v>192</v>
      </c>
      <c r="B129" s="264" t="s">
        <v>209</v>
      </c>
      <c r="C129" s="264">
        <v>60</v>
      </c>
      <c r="D129" s="265">
        <f t="shared" ref="D129:I129" si="47">D83/$C83</f>
        <v>0.28333333333333333</v>
      </c>
      <c r="E129" s="265">
        <f t="shared" si="47"/>
        <v>0.23333333333333334</v>
      </c>
      <c r="F129" s="265">
        <f t="shared" si="47"/>
        <v>0.15</v>
      </c>
      <c r="G129" s="265">
        <f t="shared" si="47"/>
        <v>0.16666666666666666</v>
      </c>
      <c r="H129" s="265">
        <f t="shared" si="47"/>
        <v>3.3333333333333333E-2</v>
      </c>
      <c r="I129" s="266">
        <f t="shared" si="47"/>
        <v>0.13333333333333333</v>
      </c>
      <c r="J129" s="70"/>
      <c r="K129" s="70"/>
      <c r="L129" s="70"/>
      <c r="M129" s="70"/>
      <c r="N129" s="70"/>
      <c r="O129" s="70"/>
      <c r="P129" s="70"/>
      <c r="Q129" s="70"/>
      <c r="R129" s="70"/>
    </row>
    <row r="130" spans="1:18" ht="13.5" customHeight="1">
      <c r="A130" s="299"/>
      <c r="B130" s="171" t="s">
        <v>210</v>
      </c>
      <c r="C130" s="171">
        <v>153</v>
      </c>
      <c r="D130" s="262">
        <f t="shared" ref="D130:I130" si="48">D84/$C84</f>
        <v>0.31372549019607843</v>
      </c>
      <c r="E130" s="262">
        <f t="shared" si="48"/>
        <v>0.21568627450980393</v>
      </c>
      <c r="F130" s="262">
        <f t="shared" si="48"/>
        <v>0.1111111111111111</v>
      </c>
      <c r="G130" s="262">
        <f t="shared" si="48"/>
        <v>0.16339869281045752</v>
      </c>
      <c r="H130" s="262">
        <f t="shared" si="48"/>
        <v>0.11764705882352941</v>
      </c>
      <c r="I130" s="267">
        <f t="shared" si="48"/>
        <v>7.8431372549019607E-2</v>
      </c>
      <c r="J130" s="70"/>
      <c r="K130" s="70"/>
      <c r="L130" s="70"/>
      <c r="M130" s="70"/>
      <c r="N130" s="70"/>
      <c r="O130" s="70"/>
      <c r="P130" s="70"/>
      <c r="Q130" s="70"/>
      <c r="R130" s="70"/>
    </row>
    <row r="131" spans="1:18" ht="13.5" customHeight="1">
      <c r="A131" s="299"/>
      <c r="B131" s="171" t="s">
        <v>211</v>
      </c>
      <c r="C131" s="171">
        <v>115</v>
      </c>
      <c r="D131" s="262">
        <f t="shared" ref="D131:I131" si="49">D85/$C85</f>
        <v>0.37391304347826088</v>
      </c>
      <c r="E131" s="262">
        <f t="shared" si="49"/>
        <v>0.15652173913043479</v>
      </c>
      <c r="F131" s="262">
        <f t="shared" si="49"/>
        <v>0.16521739130434782</v>
      </c>
      <c r="G131" s="262">
        <f t="shared" si="49"/>
        <v>0.12173913043478261</v>
      </c>
      <c r="H131" s="262">
        <f t="shared" si="49"/>
        <v>7.8260869565217397E-2</v>
      </c>
      <c r="I131" s="267">
        <f t="shared" si="49"/>
        <v>0.10434782608695652</v>
      </c>
      <c r="J131" s="70"/>
      <c r="K131" s="70"/>
      <c r="L131" s="70"/>
      <c r="M131" s="70"/>
      <c r="N131" s="70"/>
      <c r="O131" s="70"/>
      <c r="P131" s="70"/>
      <c r="Q131" s="70"/>
      <c r="R131" s="70"/>
    </row>
    <row r="132" spans="1:18" ht="13.5" customHeight="1">
      <c r="A132" s="299"/>
      <c r="B132" s="171" t="s">
        <v>212</v>
      </c>
      <c r="C132" s="171">
        <v>93</v>
      </c>
      <c r="D132" s="262">
        <f t="shared" ref="D132:I132" si="50">D86/$C86</f>
        <v>0.33333333333333331</v>
      </c>
      <c r="E132" s="262">
        <f t="shared" si="50"/>
        <v>0.25806451612903225</v>
      </c>
      <c r="F132" s="262">
        <f t="shared" si="50"/>
        <v>0.15053763440860216</v>
      </c>
      <c r="G132" s="262">
        <f t="shared" si="50"/>
        <v>4.3010752688172046E-2</v>
      </c>
      <c r="H132" s="262">
        <f t="shared" si="50"/>
        <v>0.12903225806451613</v>
      </c>
      <c r="I132" s="267">
        <f t="shared" si="50"/>
        <v>8.6021505376344093E-2</v>
      </c>
      <c r="J132" s="70"/>
      <c r="K132" s="70"/>
      <c r="L132" s="70"/>
      <c r="M132" s="70"/>
      <c r="N132" s="70"/>
      <c r="O132" s="70"/>
      <c r="P132" s="70"/>
      <c r="Q132" s="70"/>
      <c r="R132" s="70"/>
    </row>
    <row r="133" spans="1:18" ht="13.5" customHeight="1">
      <c r="A133" s="299"/>
      <c r="B133" s="171" t="s">
        <v>213</v>
      </c>
      <c r="C133" s="171">
        <v>84</v>
      </c>
      <c r="D133" s="272">
        <f t="shared" ref="D133:I133" si="51">D87/$C87</f>
        <v>0.42857142857142855</v>
      </c>
      <c r="E133" s="262">
        <f t="shared" si="51"/>
        <v>0.11904761904761904</v>
      </c>
      <c r="F133" s="262">
        <f t="shared" si="51"/>
        <v>0.15476190476190477</v>
      </c>
      <c r="G133" s="262">
        <f t="shared" si="51"/>
        <v>0.10714285714285714</v>
      </c>
      <c r="H133" s="262">
        <f t="shared" si="51"/>
        <v>8.3333333333333329E-2</v>
      </c>
      <c r="I133" s="267">
        <f t="shared" si="51"/>
        <v>0.10714285714285714</v>
      </c>
      <c r="J133" s="70"/>
      <c r="K133" s="70"/>
      <c r="L133" s="70"/>
      <c r="M133" s="70"/>
      <c r="N133" s="70"/>
      <c r="O133" s="70"/>
      <c r="P133" s="70"/>
      <c r="Q133" s="70"/>
      <c r="R133" s="70"/>
    </row>
    <row r="134" spans="1:18" ht="13.5" customHeight="1" thickBot="1">
      <c r="A134" s="300"/>
      <c r="B134" s="172" t="s">
        <v>214</v>
      </c>
      <c r="C134" s="172">
        <v>105</v>
      </c>
      <c r="D134" s="271">
        <f t="shared" ref="D134:I134" si="52">D88/$C88</f>
        <v>0.62857142857142856</v>
      </c>
      <c r="E134" s="268">
        <f t="shared" si="52"/>
        <v>5.7142857142857141E-2</v>
      </c>
      <c r="F134" s="268">
        <f t="shared" si="52"/>
        <v>0.10476190476190476</v>
      </c>
      <c r="G134" s="268">
        <f t="shared" si="52"/>
        <v>6.6666666666666666E-2</v>
      </c>
      <c r="H134" s="268">
        <f t="shared" si="52"/>
        <v>9.5238095238095233E-2</v>
      </c>
      <c r="I134" s="269">
        <f t="shared" si="52"/>
        <v>4.7619047619047616E-2</v>
      </c>
      <c r="J134" s="70"/>
      <c r="K134" s="70"/>
      <c r="L134" s="70"/>
      <c r="M134" s="70"/>
      <c r="N134" s="70"/>
      <c r="O134" s="70"/>
      <c r="P134" s="70"/>
      <c r="Q134" s="70"/>
      <c r="R134" s="70"/>
    </row>
    <row r="135" spans="1:18" ht="13.5" customHeight="1" thickTop="1">
      <c r="A135" s="298" t="s">
        <v>193</v>
      </c>
      <c r="B135" s="264" t="s">
        <v>209</v>
      </c>
      <c r="C135" s="264">
        <v>60</v>
      </c>
      <c r="D135" s="265">
        <f t="shared" ref="D135:I135" si="53">D89/$C89</f>
        <v>0.43333333333333335</v>
      </c>
      <c r="E135" s="265">
        <f t="shared" si="53"/>
        <v>0.05</v>
      </c>
      <c r="F135" s="265">
        <f t="shared" si="53"/>
        <v>0.11666666666666667</v>
      </c>
      <c r="G135" s="265">
        <f t="shared" si="53"/>
        <v>0.23333333333333334</v>
      </c>
      <c r="H135" s="265">
        <f t="shared" si="53"/>
        <v>1.6666666666666666E-2</v>
      </c>
      <c r="I135" s="266">
        <f t="shared" si="53"/>
        <v>0.15</v>
      </c>
      <c r="J135" s="70"/>
      <c r="K135" s="70"/>
      <c r="L135" s="70"/>
      <c r="M135" s="70"/>
      <c r="N135" s="70"/>
      <c r="O135" s="70"/>
      <c r="P135" s="70"/>
      <c r="Q135" s="70"/>
      <c r="R135" s="70"/>
    </row>
    <row r="136" spans="1:18" ht="13.5" customHeight="1">
      <c r="A136" s="299"/>
      <c r="B136" s="171" t="s">
        <v>210</v>
      </c>
      <c r="C136" s="171">
        <v>153</v>
      </c>
      <c r="D136" s="262">
        <f t="shared" ref="D136:I136" si="54">D90/$C90</f>
        <v>0.39215686274509803</v>
      </c>
      <c r="E136" s="262">
        <f t="shared" si="54"/>
        <v>5.2287581699346407E-2</v>
      </c>
      <c r="F136" s="262">
        <f t="shared" si="54"/>
        <v>0.12418300653594772</v>
      </c>
      <c r="G136" s="262">
        <f t="shared" si="54"/>
        <v>0.30065359477124182</v>
      </c>
      <c r="H136" s="262">
        <f t="shared" si="54"/>
        <v>2.6143790849673203E-2</v>
      </c>
      <c r="I136" s="267">
        <f t="shared" si="54"/>
        <v>0.10457516339869281</v>
      </c>
      <c r="J136" s="70"/>
      <c r="K136" s="70"/>
      <c r="L136" s="70"/>
      <c r="M136" s="70"/>
      <c r="N136" s="70"/>
      <c r="O136" s="70"/>
      <c r="P136" s="70"/>
      <c r="Q136" s="70"/>
      <c r="R136" s="70"/>
    </row>
    <row r="137" spans="1:18" ht="13.5" customHeight="1">
      <c r="A137" s="299"/>
      <c r="B137" s="171" t="s">
        <v>211</v>
      </c>
      <c r="C137" s="171">
        <v>115</v>
      </c>
      <c r="D137" s="262">
        <f t="shared" ref="D137:I137" si="55">D91/$C91</f>
        <v>0.46086956521739131</v>
      </c>
      <c r="E137" s="262">
        <f t="shared" si="55"/>
        <v>5.2173913043478258E-2</v>
      </c>
      <c r="F137" s="262">
        <f t="shared" si="55"/>
        <v>7.8260869565217397E-2</v>
      </c>
      <c r="G137" s="262">
        <f t="shared" si="55"/>
        <v>0.21739130434782608</v>
      </c>
      <c r="H137" s="262">
        <f t="shared" si="55"/>
        <v>3.4782608695652174E-2</v>
      </c>
      <c r="I137" s="267">
        <f t="shared" si="55"/>
        <v>0.15652173913043479</v>
      </c>
      <c r="J137" s="70"/>
      <c r="K137" s="70"/>
      <c r="L137" s="70"/>
      <c r="M137" s="70"/>
      <c r="N137" s="70"/>
      <c r="O137" s="70"/>
      <c r="P137" s="70"/>
      <c r="Q137" s="70"/>
      <c r="R137" s="70"/>
    </row>
    <row r="138" spans="1:18" ht="13.5" customHeight="1">
      <c r="A138" s="299"/>
      <c r="B138" s="171" t="s">
        <v>212</v>
      </c>
      <c r="C138" s="171">
        <v>93</v>
      </c>
      <c r="D138" s="262">
        <f t="shared" ref="D138:I138" si="56">D92/$C92</f>
        <v>0.36559139784946237</v>
      </c>
      <c r="E138" s="262">
        <f t="shared" si="56"/>
        <v>1.0752688172043012E-2</v>
      </c>
      <c r="F138" s="262">
        <f t="shared" si="56"/>
        <v>7.5268817204301078E-2</v>
      </c>
      <c r="G138" s="262">
        <f t="shared" si="56"/>
        <v>0.39784946236559138</v>
      </c>
      <c r="H138" s="262">
        <f t="shared" si="56"/>
        <v>4.3010752688172046E-2</v>
      </c>
      <c r="I138" s="267">
        <f t="shared" si="56"/>
        <v>0.10752688172043011</v>
      </c>
      <c r="J138" s="70"/>
      <c r="K138" s="70"/>
      <c r="L138" s="70"/>
      <c r="M138" s="70"/>
      <c r="N138" s="70"/>
      <c r="O138" s="70"/>
      <c r="P138" s="70"/>
      <c r="Q138" s="70"/>
      <c r="R138" s="70"/>
    </row>
    <row r="139" spans="1:18" ht="13.5" customHeight="1">
      <c r="A139" s="299"/>
      <c r="B139" s="171" t="s">
        <v>213</v>
      </c>
      <c r="C139" s="171">
        <v>84</v>
      </c>
      <c r="D139" s="272">
        <f t="shared" ref="D139:I139" si="57">D93/$C93</f>
        <v>0.55952380952380953</v>
      </c>
      <c r="E139" s="262">
        <f t="shared" si="57"/>
        <v>1.1904761904761904E-2</v>
      </c>
      <c r="F139" s="262">
        <f t="shared" si="57"/>
        <v>1.1904761904761904E-2</v>
      </c>
      <c r="G139" s="262">
        <f t="shared" si="57"/>
        <v>0.26190476190476192</v>
      </c>
      <c r="H139" s="262">
        <f t="shared" si="57"/>
        <v>5.9523809523809521E-2</v>
      </c>
      <c r="I139" s="267">
        <f t="shared" si="57"/>
        <v>9.5238095238095233E-2</v>
      </c>
      <c r="J139" s="70"/>
      <c r="K139" s="70"/>
      <c r="L139" s="70"/>
      <c r="M139" s="70"/>
      <c r="N139" s="70"/>
      <c r="O139" s="70"/>
      <c r="P139" s="70"/>
      <c r="Q139" s="70"/>
      <c r="R139" s="70"/>
    </row>
    <row r="140" spans="1:18" ht="13.5" customHeight="1" thickBot="1">
      <c r="A140" s="300"/>
      <c r="B140" s="172" t="s">
        <v>214</v>
      </c>
      <c r="C140" s="172">
        <v>105</v>
      </c>
      <c r="D140" s="271">
        <f t="shared" ref="D140:I140" si="58">D94/$C94</f>
        <v>0.68571428571428572</v>
      </c>
      <c r="E140" s="268">
        <f t="shared" si="58"/>
        <v>9.5238095238095247E-3</v>
      </c>
      <c r="F140" s="268">
        <f t="shared" si="58"/>
        <v>1.9047619047619049E-2</v>
      </c>
      <c r="G140" s="268">
        <f t="shared" si="58"/>
        <v>0.16190476190476191</v>
      </c>
      <c r="H140" s="268">
        <f t="shared" si="58"/>
        <v>3.8095238095238099E-2</v>
      </c>
      <c r="I140" s="269">
        <f t="shared" si="58"/>
        <v>8.5714285714285715E-2</v>
      </c>
      <c r="J140" s="70"/>
      <c r="K140" s="70"/>
      <c r="L140" s="70"/>
      <c r="M140" s="70"/>
      <c r="N140" s="70"/>
      <c r="O140" s="70"/>
      <c r="P140" s="70"/>
      <c r="Q140" s="70"/>
      <c r="R140" s="70"/>
    </row>
    <row r="141" spans="1:18" ht="13.5" customHeight="1" thickTop="1">
      <c r="A141" s="298" t="s">
        <v>194</v>
      </c>
      <c r="B141" s="264" t="s">
        <v>209</v>
      </c>
      <c r="C141" s="264">
        <v>60</v>
      </c>
      <c r="D141" s="270">
        <f t="shared" ref="D141:I141" si="59">D95/$C95</f>
        <v>0.43333333333333335</v>
      </c>
      <c r="E141" s="265">
        <f t="shared" si="59"/>
        <v>1.6666666666666666E-2</v>
      </c>
      <c r="F141" s="265">
        <f t="shared" si="59"/>
        <v>8.3333333333333329E-2</v>
      </c>
      <c r="G141" s="265">
        <f t="shared" si="59"/>
        <v>0.28333333333333333</v>
      </c>
      <c r="H141" s="265">
        <f t="shared" si="59"/>
        <v>0</v>
      </c>
      <c r="I141" s="266">
        <f t="shared" si="59"/>
        <v>0.18333333333333332</v>
      </c>
      <c r="J141" s="70"/>
      <c r="K141" s="70"/>
      <c r="L141" s="70"/>
      <c r="M141" s="70"/>
      <c r="N141" s="70"/>
      <c r="O141" s="70"/>
      <c r="P141" s="70"/>
      <c r="Q141" s="70"/>
      <c r="R141" s="70"/>
    </row>
    <row r="142" spans="1:18" ht="13.5" customHeight="1">
      <c r="A142" s="299"/>
      <c r="B142" s="171" t="s">
        <v>210</v>
      </c>
      <c r="C142" s="171">
        <v>153</v>
      </c>
      <c r="D142" s="262">
        <f t="shared" ref="D142:I142" si="60">D96/$C96</f>
        <v>0.22875816993464052</v>
      </c>
      <c r="E142" s="262">
        <f t="shared" si="60"/>
        <v>6.5359477124183009E-3</v>
      </c>
      <c r="F142" s="262">
        <f t="shared" si="60"/>
        <v>0.1111111111111111</v>
      </c>
      <c r="G142" s="262">
        <f t="shared" si="60"/>
        <v>0.33986928104575165</v>
      </c>
      <c r="H142" s="262">
        <f t="shared" si="60"/>
        <v>1.3071895424836602E-2</v>
      </c>
      <c r="I142" s="267">
        <f t="shared" si="60"/>
        <v>0.30065359477124182</v>
      </c>
      <c r="J142" s="70"/>
      <c r="K142" s="70"/>
      <c r="L142" s="70"/>
      <c r="M142" s="70"/>
      <c r="N142" s="70"/>
      <c r="O142" s="70"/>
      <c r="P142" s="70"/>
      <c r="Q142" s="70"/>
      <c r="R142" s="70"/>
    </row>
    <row r="143" spans="1:18" ht="13.5" customHeight="1">
      <c r="A143" s="299"/>
      <c r="B143" s="171" t="s">
        <v>211</v>
      </c>
      <c r="C143" s="171">
        <v>115</v>
      </c>
      <c r="D143" s="262">
        <f t="shared" ref="D143:I143" si="61">D97/$C97</f>
        <v>0.20869565217391303</v>
      </c>
      <c r="E143" s="262">
        <f t="shared" si="61"/>
        <v>2.6086956521739129E-2</v>
      </c>
      <c r="F143" s="262">
        <f t="shared" si="61"/>
        <v>0.11304347826086956</v>
      </c>
      <c r="G143" s="262">
        <f t="shared" si="61"/>
        <v>0.35652173913043478</v>
      </c>
      <c r="H143" s="262">
        <f t="shared" si="61"/>
        <v>1.7391304347826087E-2</v>
      </c>
      <c r="I143" s="267">
        <f t="shared" si="61"/>
        <v>0.27826086956521739</v>
      </c>
      <c r="J143" s="70"/>
      <c r="K143" s="70"/>
      <c r="L143" s="70"/>
      <c r="M143" s="70"/>
      <c r="N143" s="70"/>
      <c r="O143" s="70"/>
      <c r="P143" s="70"/>
      <c r="Q143" s="70"/>
      <c r="R143" s="70"/>
    </row>
    <row r="144" spans="1:18" ht="13.5" customHeight="1">
      <c r="A144" s="299"/>
      <c r="B144" s="171" t="s">
        <v>212</v>
      </c>
      <c r="C144" s="171">
        <v>93</v>
      </c>
      <c r="D144" s="262">
        <f t="shared" ref="D144:I144" si="62">D98/$C98</f>
        <v>0.27956989247311825</v>
      </c>
      <c r="E144" s="262">
        <f t="shared" si="62"/>
        <v>2.1505376344086023E-2</v>
      </c>
      <c r="F144" s="262">
        <f t="shared" si="62"/>
        <v>0.12903225806451613</v>
      </c>
      <c r="G144" s="262">
        <f t="shared" si="62"/>
        <v>0.34408602150537637</v>
      </c>
      <c r="H144" s="262">
        <f t="shared" si="62"/>
        <v>1.0752688172043012E-2</v>
      </c>
      <c r="I144" s="267">
        <f t="shared" si="62"/>
        <v>0.21505376344086022</v>
      </c>
      <c r="J144" s="70"/>
      <c r="K144" s="70"/>
      <c r="L144" s="70"/>
      <c r="M144" s="70"/>
      <c r="N144" s="70"/>
      <c r="O144" s="70"/>
      <c r="P144" s="70"/>
      <c r="Q144" s="70"/>
      <c r="R144" s="70"/>
    </row>
    <row r="145" spans="1:18" ht="13.5" customHeight="1">
      <c r="A145" s="299"/>
      <c r="B145" s="171" t="s">
        <v>213</v>
      </c>
      <c r="C145" s="171">
        <v>84</v>
      </c>
      <c r="D145" s="262">
        <f t="shared" ref="D145:I145" si="63">D99/$C99</f>
        <v>0.30952380952380953</v>
      </c>
      <c r="E145" s="262">
        <f t="shared" si="63"/>
        <v>1.1904761904761904E-2</v>
      </c>
      <c r="F145" s="262">
        <f t="shared" si="63"/>
        <v>7.1428571428571425E-2</v>
      </c>
      <c r="G145" s="262">
        <f t="shared" si="63"/>
        <v>0.35714285714285715</v>
      </c>
      <c r="H145" s="262">
        <f t="shared" si="63"/>
        <v>0</v>
      </c>
      <c r="I145" s="267">
        <f t="shared" si="63"/>
        <v>0.25</v>
      </c>
      <c r="J145" s="70"/>
      <c r="K145" s="70"/>
      <c r="L145" s="70"/>
      <c r="M145" s="70"/>
      <c r="N145" s="70"/>
      <c r="O145" s="70"/>
      <c r="P145" s="70"/>
      <c r="Q145" s="70"/>
      <c r="R145" s="70"/>
    </row>
    <row r="146" spans="1:18" ht="13.5" customHeight="1" thickBot="1">
      <c r="A146" s="300"/>
      <c r="B146" s="172" t="s">
        <v>214</v>
      </c>
      <c r="C146" s="172">
        <v>105</v>
      </c>
      <c r="D146" s="271">
        <f t="shared" ref="D146:I146" si="64">D100/$C100</f>
        <v>0.47619047619047616</v>
      </c>
      <c r="E146" s="268">
        <f t="shared" si="64"/>
        <v>1.9047619047619049E-2</v>
      </c>
      <c r="F146" s="268">
        <f t="shared" si="64"/>
        <v>9.5238095238095233E-2</v>
      </c>
      <c r="G146" s="268">
        <f t="shared" si="64"/>
        <v>0.25714285714285712</v>
      </c>
      <c r="H146" s="268">
        <f t="shared" si="64"/>
        <v>1.9047619047619049E-2</v>
      </c>
      <c r="I146" s="269">
        <f t="shared" si="64"/>
        <v>0.13333333333333333</v>
      </c>
      <c r="J146" s="70"/>
      <c r="K146" s="70"/>
      <c r="L146" s="70"/>
      <c r="M146" s="70"/>
      <c r="N146" s="70"/>
      <c r="O146" s="70"/>
      <c r="P146" s="70"/>
      <c r="Q146" s="70"/>
      <c r="R146" s="70"/>
    </row>
    <row r="147" spans="1:18" ht="15.75" thickTop="1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</row>
    <row r="148" spans="1:18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</row>
    <row r="149" spans="1:18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</row>
    <row r="150" spans="1:18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</row>
    <row r="151" spans="1:18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</row>
    <row r="152" spans="1:18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</row>
    <row r="153" spans="1:18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</row>
    <row r="154" spans="1:18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</row>
    <row r="155" spans="1:18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</row>
    <row r="156" spans="1:18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</row>
    <row r="157" spans="1:18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</row>
    <row r="158" spans="1:18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</row>
    <row r="159" spans="1:18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</row>
    <row r="160" spans="1:18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</row>
    <row r="161" spans="1:18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</row>
    <row r="162" spans="1:18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</row>
    <row r="163" spans="1:18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</row>
    <row r="164" spans="1:18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</row>
    <row r="165" spans="1:18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</row>
    <row r="166" spans="1:18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</row>
    <row r="167" spans="1:18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</row>
    <row r="168" spans="1:18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</row>
    <row r="169" spans="1:18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</row>
    <row r="170" spans="1:18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</row>
    <row r="171" spans="1:18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</row>
    <row r="172" spans="1:18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</row>
    <row r="173" spans="1:18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</row>
    <row r="174" spans="1:18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</row>
    <row r="175" spans="1:18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</row>
    <row r="176" spans="1:18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</row>
    <row r="177" spans="1:18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</row>
    <row r="178" spans="1:18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</row>
    <row r="179" spans="1:18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</row>
    <row r="180" spans="1:18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</row>
    <row r="181" spans="1:18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</row>
    <row r="182" spans="1:18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</row>
    <row r="183" spans="1:18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</row>
    <row r="184" spans="1:18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</row>
    <row r="185" spans="1:18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</row>
    <row r="186" spans="1:18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</row>
    <row r="187" spans="1:18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</row>
    <row r="188" spans="1:18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</row>
    <row r="189" spans="1:18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</row>
    <row r="190" spans="1:18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</row>
    <row r="191" spans="1:18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</row>
    <row r="192" spans="1:18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</row>
    <row r="193" spans="1:18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</row>
    <row r="194" spans="1:18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</row>
    <row r="195" spans="1:18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</row>
    <row r="196" spans="1:18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</row>
    <row r="197" spans="1:18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</row>
    <row r="198" spans="1:18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</row>
    <row r="199" spans="1:18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</row>
    <row r="200" spans="1:18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</row>
    <row r="201" spans="1:18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</row>
    <row r="202" spans="1:18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</row>
    <row r="203" spans="1:18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</row>
    <row r="204" spans="1:18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</row>
    <row r="205" spans="1:18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</row>
    <row r="206" spans="1:18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</row>
    <row r="207" spans="1:18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</row>
    <row r="208" spans="1:18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</row>
    <row r="209" spans="1:18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</row>
    <row r="210" spans="1:18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</row>
    <row r="211" spans="1:18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</row>
    <row r="212" spans="1:18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</row>
    <row r="213" spans="1:18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</row>
    <row r="214" spans="1:18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</row>
    <row r="215" spans="1:18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</row>
    <row r="216" spans="1:18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</row>
    <row r="217" spans="1:18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</row>
    <row r="218" spans="1:18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</row>
    <row r="219" spans="1:18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</row>
    <row r="220" spans="1:18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</row>
    <row r="221" spans="1:18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</row>
    <row r="222" spans="1:18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</row>
    <row r="223" spans="1:18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</row>
    <row r="224" spans="1:18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</row>
    <row r="225" spans="1:18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</row>
    <row r="226" spans="1:18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</row>
    <row r="227" spans="1:18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</row>
    <row r="228" spans="1:18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</row>
    <row r="229" spans="1:18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</row>
    <row r="230" spans="1:18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</row>
    <row r="231" spans="1:18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</row>
    <row r="232" spans="1:18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</row>
    <row r="233" spans="1:18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</row>
    <row r="234" spans="1:18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</row>
    <row r="235" spans="1:18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</row>
    <row r="236" spans="1:18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</row>
    <row r="237" spans="1:18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</row>
    <row r="238" spans="1:18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</row>
    <row r="239" spans="1:18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</row>
    <row r="240" spans="1:18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</row>
    <row r="241" spans="1:18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</row>
    <row r="242" spans="1:18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</row>
    <row r="243" spans="1:18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</row>
    <row r="244" spans="1:18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</row>
    <row r="245" spans="1:18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</row>
    <row r="246" spans="1:18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</row>
    <row r="247" spans="1:18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</row>
    <row r="248" spans="1:18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</row>
    <row r="249" spans="1:18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</row>
    <row r="250" spans="1:18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</row>
    <row r="251" spans="1:18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</row>
    <row r="252" spans="1:18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</row>
    <row r="253" spans="1:18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</row>
    <row r="254" spans="1:18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</row>
    <row r="255" spans="1:18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</row>
    <row r="256" spans="1:18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</row>
    <row r="257" spans="1:18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</row>
    <row r="258" spans="1:18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</row>
    <row r="259" spans="1:18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</row>
    <row r="260" spans="1:18"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</row>
    <row r="261" spans="1:18"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</row>
    <row r="262" spans="1:18"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</row>
    <row r="263" spans="1:18"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</row>
  </sheetData>
  <sortState ref="A2:H8">
    <sortCondition ref="C8"/>
  </sortState>
  <mergeCells count="28">
    <mergeCell ref="A135:A140"/>
    <mergeCell ref="A141:A146"/>
    <mergeCell ref="A95:A100"/>
    <mergeCell ref="A105:A110"/>
    <mergeCell ref="A111:A116"/>
    <mergeCell ref="A117:A122"/>
    <mergeCell ref="A123:A128"/>
    <mergeCell ref="A53:A54"/>
    <mergeCell ref="A59:A64"/>
    <mergeCell ref="A65:A70"/>
    <mergeCell ref="A71:A76"/>
    <mergeCell ref="A129:A134"/>
    <mergeCell ref="A24:A25"/>
    <mergeCell ref="A26:A27"/>
    <mergeCell ref="A77:A82"/>
    <mergeCell ref="A83:A88"/>
    <mergeCell ref="A89:A94"/>
    <mergeCell ref="A28:A29"/>
    <mergeCell ref="A30:A31"/>
    <mergeCell ref="A32:A33"/>
    <mergeCell ref="A34:A35"/>
    <mergeCell ref="A36:A37"/>
    <mergeCell ref="A41:A42"/>
    <mergeCell ref="A43:A44"/>
    <mergeCell ref="A45:A46"/>
    <mergeCell ref="A47:A48"/>
    <mergeCell ref="A49:A50"/>
    <mergeCell ref="A51:A52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96"/>
  <sheetViews>
    <sheetView rightToLeft="1" workbookViewId="0">
      <selection activeCell="C65" sqref="C65"/>
    </sheetView>
  </sheetViews>
  <sheetFormatPr defaultRowHeight="15"/>
  <cols>
    <col min="1" max="1" width="48.7109375" customWidth="1"/>
    <col min="2" max="3" width="12.5703125" customWidth="1"/>
    <col min="4" max="4" width="16" customWidth="1"/>
    <col min="5" max="11" width="12.5703125" customWidth="1"/>
    <col min="12" max="13" width="11.85546875" customWidth="1"/>
  </cols>
  <sheetData>
    <row r="1" spans="1:21" ht="15.75" thickBo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</row>
    <row r="2" spans="1:21" s="159" customFormat="1" ht="29.25" customHeight="1" thickTop="1">
      <c r="A2" s="132" t="s">
        <v>215</v>
      </c>
      <c r="B2" s="99" t="s">
        <v>31</v>
      </c>
      <c r="C2" s="133" t="s">
        <v>232</v>
      </c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</row>
    <row r="3" spans="1:21" s="159" customFormat="1" ht="30">
      <c r="A3" s="155" t="s">
        <v>219</v>
      </c>
      <c r="B3" s="149">
        <v>323</v>
      </c>
      <c r="C3" s="107">
        <f t="shared" ref="C3:C10" si="0">B3/$B$11</f>
        <v>0.5269168026101142</v>
      </c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spans="1:21" s="159" customFormat="1">
      <c r="A4" s="155" t="s">
        <v>223</v>
      </c>
      <c r="B4" s="149">
        <v>124</v>
      </c>
      <c r="C4" s="107">
        <f t="shared" si="0"/>
        <v>0.20228384991843393</v>
      </c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</row>
    <row r="5" spans="1:21" s="159" customFormat="1" ht="30">
      <c r="A5" s="155" t="s">
        <v>218</v>
      </c>
      <c r="B5" s="149">
        <v>67</v>
      </c>
      <c r="C5" s="107">
        <f t="shared" si="0"/>
        <v>0.10929853181076672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1" s="159" customFormat="1" ht="30">
      <c r="A6" s="155" t="s">
        <v>221</v>
      </c>
      <c r="B6" s="149">
        <v>31</v>
      </c>
      <c r="C6" s="107">
        <f t="shared" si="0"/>
        <v>5.0570962479608482E-2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</row>
    <row r="7" spans="1:21" s="159" customFormat="1" ht="30">
      <c r="A7" s="155" t="s">
        <v>217</v>
      </c>
      <c r="B7" s="149">
        <v>22</v>
      </c>
      <c r="C7" s="107">
        <f t="shared" si="0"/>
        <v>3.588907014681892E-2</v>
      </c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</row>
    <row r="8" spans="1:21" s="159" customFormat="1">
      <c r="A8" s="155" t="s">
        <v>222</v>
      </c>
      <c r="B8" s="149">
        <v>22</v>
      </c>
      <c r="C8" s="107">
        <f t="shared" si="0"/>
        <v>3.588907014681892E-2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</row>
    <row r="9" spans="1:21" s="159" customFormat="1" ht="22.5" customHeight="1">
      <c r="A9" s="155" t="s">
        <v>216</v>
      </c>
      <c r="B9" s="149">
        <v>13</v>
      </c>
      <c r="C9" s="107">
        <f t="shared" si="0"/>
        <v>2.1207177814029365E-2</v>
      </c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1" ht="22.5" customHeight="1">
      <c r="A10" s="155" t="s">
        <v>220</v>
      </c>
      <c r="B10" s="149">
        <v>11</v>
      </c>
      <c r="C10" s="107">
        <f t="shared" si="0"/>
        <v>1.794453507340946E-2</v>
      </c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</row>
    <row r="11" spans="1:21" s="129" customFormat="1" ht="22.5" customHeight="1" thickBot="1">
      <c r="A11" s="152" t="s">
        <v>28</v>
      </c>
      <c r="B11" s="153">
        <f>SUM(B3:B10)</f>
        <v>613</v>
      </c>
      <c r="C11" s="109">
        <f>SUM(C3:C10)</f>
        <v>1.0000000000000002</v>
      </c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</row>
    <row r="12" spans="1:21" s="129" customFormat="1" ht="15.75" thickTop="1"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</row>
    <row r="13" spans="1:21" ht="45">
      <c r="A13" s="160" t="s">
        <v>215</v>
      </c>
      <c r="B13" s="160" t="s">
        <v>63</v>
      </c>
      <c r="C13" s="160" t="s">
        <v>64</v>
      </c>
      <c r="D13" s="160" t="s">
        <v>66</v>
      </c>
      <c r="E13" s="160" t="s">
        <v>158</v>
      </c>
      <c r="F13" s="160" t="s">
        <v>65</v>
      </c>
      <c r="G13" s="160" t="s">
        <v>156</v>
      </c>
      <c r="H13" s="160" t="s">
        <v>157</v>
      </c>
      <c r="I13" s="160" t="s">
        <v>1</v>
      </c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</row>
    <row r="14" spans="1:21" ht="30">
      <c r="A14" s="160" t="s">
        <v>216</v>
      </c>
      <c r="B14" s="160">
        <v>2</v>
      </c>
      <c r="C14" s="160">
        <v>4</v>
      </c>
      <c r="D14" s="160">
        <v>1</v>
      </c>
      <c r="E14" s="160">
        <v>4</v>
      </c>
      <c r="F14" s="160">
        <v>2</v>
      </c>
      <c r="G14" s="160">
        <v>0</v>
      </c>
      <c r="H14" s="160">
        <v>0</v>
      </c>
      <c r="I14" s="160">
        <v>13</v>
      </c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</row>
    <row r="15" spans="1:21" ht="30">
      <c r="A15" s="160" t="s">
        <v>217</v>
      </c>
      <c r="B15" s="160">
        <v>5</v>
      </c>
      <c r="C15" s="160">
        <v>6</v>
      </c>
      <c r="D15" s="160">
        <v>4</v>
      </c>
      <c r="E15" s="160">
        <v>4</v>
      </c>
      <c r="F15" s="160">
        <v>1</v>
      </c>
      <c r="G15" s="160">
        <v>0</v>
      </c>
      <c r="H15" s="160">
        <v>0</v>
      </c>
      <c r="I15" s="160">
        <v>20</v>
      </c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</row>
    <row r="16" spans="1:21" s="25" customFormat="1" ht="30">
      <c r="A16" s="160" t="s">
        <v>218</v>
      </c>
      <c r="B16" s="160">
        <v>14</v>
      </c>
      <c r="C16" s="160">
        <v>30</v>
      </c>
      <c r="D16" s="160">
        <v>13</v>
      </c>
      <c r="E16" s="160">
        <v>7</v>
      </c>
      <c r="F16" s="160">
        <v>3</v>
      </c>
      <c r="G16" s="160">
        <v>0</v>
      </c>
      <c r="H16" s="160">
        <v>0</v>
      </c>
      <c r="I16" s="160">
        <v>67</v>
      </c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</row>
    <row r="17" spans="1:21" s="25" customFormat="1" ht="30">
      <c r="A17" s="160" t="s">
        <v>219</v>
      </c>
      <c r="B17" s="160">
        <v>57</v>
      </c>
      <c r="C17" s="160">
        <v>109</v>
      </c>
      <c r="D17" s="160">
        <v>58</v>
      </c>
      <c r="E17" s="160">
        <v>64</v>
      </c>
      <c r="F17" s="160">
        <v>27</v>
      </c>
      <c r="G17" s="160">
        <v>4</v>
      </c>
      <c r="H17" s="160">
        <v>3</v>
      </c>
      <c r="I17" s="160">
        <v>322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</row>
    <row r="18" spans="1:21" s="25" customFormat="1" ht="30">
      <c r="A18" s="160" t="s">
        <v>220</v>
      </c>
      <c r="B18" s="160">
        <v>1</v>
      </c>
      <c r="C18" s="160">
        <v>2</v>
      </c>
      <c r="D18" s="160">
        <v>5</v>
      </c>
      <c r="E18" s="160">
        <v>3</v>
      </c>
      <c r="F18" s="160">
        <v>0</v>
      </c>
      <c r="G18" s="160">
        <v>0</v>
      </c>
      <c r="H18" s="160">
        <v>0</v>
      </c>
      <c r="I18" s="160">
        <v>11</v>
      </c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</row>
    <row r="19" spans="1:21" s="25" customFormat="1" ht="30">
      <c r="A19" s="160" t="s">
        <v>221</v>
      </c>
      <c r="B19" s="160">
        <v>2</v>
      </c>
      <c r="C19" s="160">
        <v>14</v>
      </c>
      <c r="D19" s="160">
        <v>3</v>
      </c>
      <c r="E19" s="160">
        <v>6</v>
      </c>
      <c r="F19" s="160">
        <v>5</v>
      </c>
      <c r="G19" s="160">
        <v>0</v>
      </c>
      <c r="H19" s="160">
        <v>1</v>
      </c>
      <c r="I19" s="160">
        <v>31</v>
      </c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</row>
    <row r="20" spans="1:21">
      <c r="A20" s="160" t="s">
        <v>222</v>
      </c>
      <c r="B20" s="160">
        <v>2</v>
      </c>
      <c r="C20" s="160">
        <v>8</v>
      </c>
      <c r="D20" s="160">
        <v>4</v>
      </c>
      <c r="E20" s="160">
        <v>4</v>
      </c>
      <c r="F20" s="160">
        <v>3</v>
      </c>
      <c r="G20" s="160">
        <v>0</v>
      </c>
      <c r="H20" s="160">
        <v>1</v>
      </c>
      <c r="I20" s="160">
        <v>22</v>
      </c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</row>
    <row r="21" spans="1:21" s="25" customFormat="1">
      <c r="A21" s="160" t="s">
        <v>223</v>
      </c>
      <c r="B21" s="160">
        <v>13</v>
      </c>
      <c r="C21" s="160">
        <v>26</v>
      </c>
      <c r="D21" s="160">
        <v>22</v>
      </c>
      <c r="E21" s="160">
        <v>20</v>
      </c>
      <c r="F21" s="160">
        <v>21</v>
      </c>
      <c r="G21" s="160">
        <v>7</v>
      </c>
      <c r="H21" s="160">
        <v>12</v>
      </c>
      <c r="I21" s="160">
        <v>121</v>
      </c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</row>
    <row r="22" spans="1:21" s="25" customFormat="1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</row>
    <row r="23" spans="1:21" s="25" customFormat="1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</row>
    <row r="24" spans="1:21" s="25" customFormat="1" ht="15.75" thickBot="1">
      <c r="A24" s="157" t="s">
        <v>224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</row>
    <row r="25" spans="1:21" s="25" customFormat="1" ht="45.75" thickTop="1">
      <c r="A25" s="132" t="s">
        <v>215</v>
      </c>
      <c r="B25" s="139" t="s">
        <v>20</v>
      </c>
      <c r="C25" s="139" t="s">
        <v>21</v>
      </c>
      <c r="D25" s="139" t="s">
        <v>23</v>
      </c>
      <c r="E25" s="139" t="s">
        <v>117</v>
      </c>
      <c r="F25" s="139" t="s">
        <v>22</v>
      </c>
      <c r="G25" s="139" t="s">
        <v>115</v>
      </c>
      <c r="H25" s="139" t="s">
        <v>116</v>
      </c>
      <c r="I25" s="133" t="s">
        <v>178</v>
      </c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</row>
    <row r="26" spans="1:21" s="129" customFormat="1" ht="28.5" customHeight="1">
      <c r="A26" s="18" t="s">
        <v>31</v>
      </c>
      <c r="B26" s="46">
        <f>SUM(B14:B21)</f>
        <v>96</v>
      </c>
      <c r="C26" s="46">
        <f t="shared" ref="C26:I26" si="1">SUM(C14:C21)</f>
        <v>199</v>
      </c>
      <c r="D26" s="46">
        <f t="shared" si="1"/>
        <v>110</v>
      </c>
      <c r="E26" s="46">
        <f t="shared" si="1"/>
        <v>112</v>
      </c>
      <c r="F26" s="46">
        <f t="shared" si="1"/>
        <v>62</v>
      </c>
      <c r="G26" s="46">
        <f t="shared" si="1"/>
        <v>11</v>
      </c>
      <c r="H26" s="46">
        <f t="shared" si="1"/>
        <v>17</v>
      </c>
      <c r="I26" s="49">
        <f t="shared" si="1"/>
        <v>607</v>
      </c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</row>
    <row r="27" spans="1:21" s="129" customFormat="1" ht="28.5" customHeight="1">
      <c r="A27" s="48" t="s">
        <v>28</v>
      </c>
      <c r="B27" s="106">
        <f>SUM(B28:B35)</f>
        <v>1</v>
      </c>
      <c r="C27" s="106">
        <f t="shared" ref="C27:I27" si="2">SUM(C28:C35)</f>
        <v>1</v>
      </c>
      <c r="D27" s="106">
        <f t="shared" si="2"/>
        <v>1</v>
      </c>
      <c r="E27" s="106">
        <f t="shared" si="2"/>
        <v>1</v>
      </c>
      <c r="F27" s="106">
        <f t="shared" si="2"/>
        <v>1</v>
      </c>
      <c r="G27" s="106">
        <f t="shared" si="2"/>
        <v>1</v>
      </c>
      <c r="H27" s="106">
        <f t="shared" si="2"/>
        <v>1</v>
      </c>
      <c r="I27" s="84">
        <f t="shared" si="2"/>
        <v>1.0000000000000002</v>
      </c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</row>
    <row r="28" spans="1:21" s="25" customFormat="1" ht="28.5" customHeight="1">
      <c r="A28" s="155" t="s">
        <v>216</v>
      </c>
      <c r="B28" s="71">
        <f>B14/B$26</f>
        <v>2.0833333333333332E-2</v>
      </c>
      <c r="C28" s="71">
        <f t="shared" ref="C28:I28" si="3">C14/C$26</f>
        <v>2.0100502512562814E-2</v>
      </c>
      <c r="D28" s="71">
        <f t="shared" si="3"/>
        <v>9.0909090909090905E-3</v>
      </c>
      <c r="E28" s="71">
        <f t="shared" si="3"/>
        <v>3.5714285714285712E-2</v>
      </c>
      <c r="F28" s="71">
        <f t="shared" si="3"/>
        <v>3.2258064516129031E-2</v>
      </c>
      <c r="G28" s="71">
        <f t="shared" si="3"/>
        <v>0</v>
      </c>
      <c r="H28" s="71">
        <f t="shared" si="3"/>
        <v>0</v>
      </c>
      <c r="I28" s="107">
        <f t="shared" si="3"/>
        <v>2.1416803953871501E-2</v>
      </c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</row>
    <row r="29" spans="1:21" s="25" customFormat="1" ht="28.5" customHeight="1">
      <c r="A29" s="155" t="s">
        <v>217</v>
      </c>
      <c r="B29" s="71">
        <f t="shared" ref="B29:I35" si="4">B15/B$26</f>
        <v>5.2083333333333336E-2</v>
      </c>
      <c r="C29" s="71">
        <f t="shared" si="4"/>
        <v>3.015075376884422E-2</v>
      </c>
      <c r="D29" s="71">
        <f t="shared" si="4"/>
        <v>3.6363636363636362E-2</v>
      </c>
      <c r="E29" s="71">
        <f t="shared" si="4"/>
        <v>3.5714285714285712E-2</v>
      </c>
      <c r="F29" s="71">
        <f t="shared" si="4"/>
        <v>1.6129032258064516E-2</v>
      </c>
      <c r="G29" s="71">
        <f t="shared" si="4"/>
        <v>0</v>
      </c>
      <c r="H29" s="71">
        <f t="shared" si="4"/>
        <v>0</v>
      </c>
      <c r="I29" s="107">
        <f t="shared" si="4"/>
        <v>3.2948929159802305E-2</v>
      </c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</row>
    <row r="30" spans="1:21" s="25" customFormat="1" ht="28.5" customHeight="1">
      <c r="A30" s="155" t="s">
        <v>218</v>
      </c>
      <c r="B30" s="71">
        <f t="shared" si="4"/>
        <v>0.14583333333333334</v>
      </c>
      <c r="C30" s="71">
        <f t="shared" si="4"/>
        <v>0.15075376884422109</v>
      </c>
      <c r="D30" s="71">
        <f t="shared" si="4"/>
        <v>0.11818181818181818</v>
      </c>
      <c r="E30" s="71">
        <f t="shared" si="4"/>
        <v>6.25E-2</v>
      </c>
      <c r="F30" s="71">
        <f t="shared" si="4"/>
        <v>4.8387096774193547E-2</v>
      </c>
      <c r="G30" s="71">
        <f t="shared" si="4"/>
        <v>0</v>
      </c>
      <c r="H30" s="71">
        <f t="shared" si="4"/>
        <v>0</v>
      </c>
      <c r="I30" s="107">
        <f t="shared" si="4"/>
        <v>0.11037891268533773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</row>
    <row r="31" spans="1:21" ht="28.5" customHeight="1">
      <c r="A31" s="155" t="s">
        <v>219</v>
      </c>
      <c r="B31" s="71">
        <f t="shared" si="4"/>
        <v>0.59375</v>
      </c>
      <c r="C31" s="71">
        <f t="shared" si="4"/>
        <v>0.54773869346733672</v>
      </c>
      <c r="D31" s="71">
        <f t="shared" si="4"/>
        <v>0.52727272727272723</v>
      </c>
      <c r="E31" s="71">
        <f t="shared" si="4"/>
        <v>0.5714285714285714</v>
      </c>
      <c r="F31" s="71">
        <f t="shared" si="4"/>
        <v>0.43548387096774194</v>
      </c>
      <c r="G31" s="71">
        <f t="shared" si="4"/>
        <v>0.36363636363636365</v>
      </c>
      <c r="H31" s="71">
        <f t="shared" si="4"/>
        <v>0.17647058823529413</v>
      </c>
      <c r="I31" s="107">
        <f t="shared" si="4"/>
        <v>0.53047775947281717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</row>
    <row r="32" spans="1:21" ht="28.5" customHeight="1">
      <c r="A32" s="155" t="s">
        <v>220</v>
      </c>
      <c r="B32" s="71">
        <f t="shared" si="4"/>
        <v>1.0416666666666666E-2</v>
      </c>
      <c r="C32" s="71">
        <f t="shared" si="4"/>
        <v>1.0050251256281407E-2</v>
      </c>
      <c r="D32" s="71">
        <f t="shared" si="4"/>
        <v>4.5454545454545456E-2</v>
      </c>
      <c r="E32" s="71">
        <f t="shared" si="4"/>
        <v>2.6785714285714284E-2</v>
      </c>
      <c r="F32" s="71">
        <f t="shared" si="4"/>
        <v>0</v>
      </c>
      <c r="G32" s="71">
        <f t="shared" si="4"/>
        <v>0</v>
      </c>
      <c r="H32" s="71">
        <f t="shared" si="4"/>
        <v>0</v>
      </c>
      <c r="I32" s="107">
        <f t="shared" si="4"/>
        <v>1.8121911037891267E-2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</row>
    <row r="33" spans="1:21" ht="28.5" customHeight="1">
      <c r="A33" s="155" t="s">
        <v>221</v>
      </c>
      <c r="B33" s="71">
        <f t="shared" si="4"/>
        <v>2.0833333333333332E-2</v>
      </c>
      <c r="C33" s="71">
        <f t="shared" si="4"/>
        <v>7.0351758793969849E-2</v>
      </c>
      <c r="D33" s="71">
        <f t="shared" si="4"/>
        <v>2.7272727272727271E-2</v>
      </c>
      <c r="E33" s="71">
        <f t="shared" si="4"/>
        <v>5.3571428571428568E-2</v>
      </c>
      <c r="F33" s="71">
        <f t="shared" si="4"/>
        <v>8.0645161290322578E-2</v>
      </c>
      <c r="G33" s="71">
        <f t="shared" si="4"/>
        <v>0</v>
      </c>
      <c r="H33" s="71">
        <f t="shared" si="4"/>
        <v>5.8823529411764705E-2</v>
      </c>
      <c r="I33" s="107">
        <f t="shared" si="4"/>
        <v>5.1070840197693576E-2</v>
      </c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28.5" customHeight="1">
      <c r="A34" s="155" t="s">
        <v>222</v>
      </c>
      <c r="B34" s="71">
        <f t="shared" si="4"/>
        <v>2.0833333333333332E-2</v>
      </c>
      <c r="C34" s="71">
        <f t="shared" si="4"/>
        <v>4.0201005025125629E-2</v>
      </c>
      <c r="D34" s="71">
        <f t="shared" si="4"/>
        <v>3.6363636363636362E-2</v>
      </c>
      <c r="E34" s="71">
        <f t="shared" si="4"/>
        <v>3.5714285714285712E-2</v>
      </c>
      <c r="F34" s="71">
        <f t="shared" si="4"/>
        <v>4.8387096774193547E-2</v>
      </c>
      <c r="G34" s="71">
        <f t="shared" si="4"/>
        <v>0</v>
      </c>
      <c r="H34" s="71">
        <f t="shared" si="4"/>
        <v>5.8823529411764705E-2</v>
      </c>
      <c r="I34" s="107">
        <f t="shared" si="4"/>
        <v>3.6243822075782535E-2</v>
      </c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</row>
    <row r="35" spans="1:21" ht="28.5" customHeight="1" thickBot="1">
      <c r="A35" s="156" t="s">
        <v>223</v>
      </c>
      <c r="B35" s="108">
        <f t="shared" si="4"/>
        <v>0.13541666666666666</v>
      </c>
      <c r="C35" s="108">
        <f t="shared" si="4"/>
        <v>0.1306532663316583</v>
      </c>
      <c r="D35" s="108">
        <f t="shared" si="4"/>
        <v>0.2</v>
      </c>
      <c r="E35" s="108">
        <f t="shared" si="4"/>
        <v>0.17857142857142858</v>
      </c>
      <c r="F35" s="108">
        <f t="shared" si="4"/>
        <v>0.33870967741935482</v>
      </c>
      <c r="G35" s="108">
        <f t="shared" si="4"/>
        <v>0.63636363636363635</v>
      </c>
      <c r="H35" s="108">
        <f t="shared" si="4"/>
        <v>0.70588235294117652</v>
      </c>
      <c r="I35" s="109">
        <f t="shared" si="4"/>
        <v>0.19934102141680396</v>
      </c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</row>
    <row r="36" spans="1:21" ht="15.75" thickTop="1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</row>
    <row r="37" spans="1:21">
      <c r="A37" s="111"/>
      <c r="B37" s="111"/>
      <c r="C37" s="111"/>
      <c r="D37" s="111"/>
      <c r="E37" s="111"/>
      <c r="F37" s="111"/>
      <c r="G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ht="45">
      <c r="A38" s="160" t="s">
        <v>215</v>
      </c>
      <c r="B38" s="160" t="s">
        <v>225</v>
      </c>
      <c r="C38" s="160" t="s">
        <v>226</v>
      </c>
      <c r="D38" s="160" t="s">
        <v>37</v>
      </c>
      <c r="E38" s="160" t="s">
        <v>227</v>
      </c>
      <c r="F38" s="160" t="s">
        <v>36</v>
      </c>
      <c r="G38" s="160" t="s">
        <v>28</v>
      </c>
      <c r="H38" s="160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</row>
    <row r="39" spans="1:21" s="25" customFormat="1" ht="30">
      <c r="A39" s="160" t="s">
        <v>216</v>
      </c>
      <c r="B39" s="160">
        <v>0</v>
      </c>
      <c r="C39" s="160">
        <v>3</v>
      </c>
      <c r="D39" s="160">
        <v>4</v>
      </c>
      <c r="E39" s="160">
        <v>2</v>
      </c>
      <c r="F39" s="160">
        <v>3</v>
      </c>
      <c r="G39" s="154">
        <v>12</v>
      </c>
      <c r="H39" s="160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</row>
    <row r="40" spans="1:21" s="25" customFormat="1" ht="30">
      <c r="A40" s="160" t="s">
        <v>217</v>
      </c>
      <c r="B40" s="160">
        <v>0</v>
      </c>
      <c r="C40" s="160">
        <v>4</v>
      </c>
      <c r="D40" s="160">
        <v>7</v>
      </c>
      <c r="E40" s="160">
        <v>5</v>
      </c>
      <c r="F40" s="160">
        <v>5</v>
      </c>
      <c r="G40" s="154">
        <v>21</v>
      </c>
      <c r="H40" s="160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</row>
    <row r="41" spans="1:21" s="25" customFormat="1" ht="30">
      <c r="A41" s="160" t="s">
        <v>218</v>
      </c>
      <c r="B41" s="160">
        <v>13</v>
      </c>
      <c r="C41" s="160">
        <v>16</v>
      </c>
      <c r="D41" s="160">
        <v>17</v>
      </c>
      <c r="E41" s="160">
        <v>11</v>
      </c>
      <c r="F41" s="160">
        <v>5</v>
      </c>
      <c r="G41" s="154">
        <v>62</v>
      </c>
      <c r="H41" s="160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</row>
    <row r="42" spans="1:21" s="25" customFormat="1" ht="30">
      <c r="A42" s="160" t="s">
        <v>219</v>
      </c>
      <c r="B42" s="160">
        <v>21</v>
      </c>
      <c r="C42" s="160">
        <v>72</v>
      </c>
      <c r="D42" s="160">
        <v>85</v>
      </c>
      <c r="E42" s="160">
        <v>55</v>
      </c>
      <c r="F42" s="160">
        <v>49</v>
      </c>
      <c r="G42" s="154">
        <v>282</v>
      </c>
      <c r="H42" s="160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</row>
    <row r="43" spans="1:21" ht="30">
      <c r="A43" s="160" t="s">
        <v>220</v>
      </c>
      <c r="B43" s="160">
        <v>0</v>
      </c>
      <c r="C43" s="160">
        <v>1</v>
      </c>
      <c r="D43" s="160">
        <v>2</v>
      </c>
      <c r="E43" s="160">
        <v>4</v>
      </c>
      <c r="F43" s="160">
        <v>4</v>
      </c>
      <c r="G43" s="154">
        <v>11</v>
      </c>
      <c r="H43" s="160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</row>
    <row r="44" spans="1:21" s="25" customFormat="1" ht="30">
      <c r="A44" s="160" t="s">
        <v>221</v>
      </c>
      <c r="B44" s="160">
        <v>3</v>
      </c>
      <c r="C44" s="160">
        <v>5</v>
      </c>
      <c r="D44" s="160">
        <v>8</v>
      </c>
      <c r="E44" s="160">
        <v>6</v>
      </c>
      <c r="F44" s="160">
        <v>3</v>
      </c>
      <c r="G44" s="154">
        <v>25</v>
      </c>
      <c r="H44" s="160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</row>
    <row r="45" spans="1:21" s="25" customFormat="1">
      <c r="A45" s="160" t="s">
        <v>222</v>
      </c>
      <c r="B45" s="160">
        <v>2</v>
      </c>
      <c r="C45" s="160">
        <v>5</v>
      </c>
      <c r="D45" s="160">
        <v>4</v>
      </c>
      <c r="E45" s="160">
        <v>5</v>
      </c>
      <c r="F45" s="160">
        <v>2</v>
      </c>
      <c r="G45" s="154">
        <v>18</v>
      </c>
      <c r="H45" s="160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</row>
    <row r="46" spans="1:21" s="25" customFormat="1">
      <c r="A46" s="160" t="s">
        <v>223</v>
      </c>
      <c r="B46" s="160">
        <v>4</v>
      </c>
      <c r="C46" s="160">
        <v>10</v>
      </c>
      <c r="D46" s="160">
        <v>23</v>
      </c>
      <c r="E46" s="160">
        <v>28</v>
      </c>
      <c r="F46" s="160">
        <v>43</v>
      </c>
      <c r="G46" s="154">
        <v>108</v>
      </c>
      <c r="H46" s="160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</row>
    <row r="47" spans="1:21" s="129" customFormat="1">
      <c r="A47" s="111"/>
      <c r="B47" s="111"/>
      <c r="C47" s="111"/>
      <c r="D47" s="111"/>
      <c r="E47" s="111"/>
      <c r="F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</row>
    <row r="48" spans="1:21" s="25" customFormat="1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</row>
    <row r="49" spans="1:19" s="25" customFormat="1" ht="15.75" thickBot="1">
      <c r="A49" s="157" t="s">
        <v>231</v>
      </c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</row>
    <row r="50" spans="1:19" s="25" customFormat="1" ht="30.75" thickTop="1">
      <c r="A50" s="132" t="s">
        <v>215</v>
      </c>
      <c r="B50" s="139" t="s">
        <v>228</v>
      </c>
      <c r="C50" s="139" t="s">
        <v>229</v>
      </c>
      <c r="D50" s="139" t="s">
        <v>70</v>
      </c>
      <c r="E50" s="139" t="s">
        <v>230</v>
      </c>
      <c r="F50" s="139" t="s">
        <v>42</v>
      </c>
      <c r="G50" s="133" t="s">
        <v>28</v>
      </c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</row>
    <row r="51" spans="1:19" s="129" customFormat="1">
      <c r="A51" s="18" t="s">
        <v>31</v>
      </c>
      <c r="B51" s="46">
        <f t="shared" ref="B51:G51" si="5">SUM(B39:B46)</f>
        <v>43</v>
      </c>
      <c r="C51" s="46">
        <f t="shared" si="5"/>
        <v>116</v>
      </c>
      <c r="D51" s="46">
        <f t="shared" si="5"/>
        <v>150</v>
      </c>
      <c r="E51" s="46">
        <f t="shared" si="5"/>
        <v>116</v>
      </c>
      <c r="F51" s="46">
        <f t="shared" si="5"/>
        <v>114</v>
      </c>
      <c r="G51" s="49">
        <f t="shared" si="5"/>
        <v>539</v>
      </c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</row>
    <row r="52" spans="1:19" s="129" customFormat="1">
      <c r="A52" s="48" t="s">
        <v>28</v>
      </c>
      <c r="B52" s="106">
        <f>SUM(B53:B60)</f>
        <v>1</v>
      </c>
      <c r="C52" s="106">
        <f t="shared" ref="C52:G52" si="6">SUM(C53:C60)</f>
        <v>1</v>
      </c>
      <c r="D52" s="106">
        <f t="shared" si="6"/>
        <v>0.99999999999999989</v>
      </c>
      <c r="E52" s="106">
        <f t="shared" si="6"/>
        <v>1</v>
      </c>
      <c r="F52" s="106">
        <f t="shared" si="6"/>
        <v>1</v>
      </c>
      <c r="G52" s="84">
        <f t="shared" si="6"/>
        <v>1.0000000000000002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</row>
    <row r="53" spans="1:19" s="25" customFormat="1" ht="30">
      <c r="A53" s="151" t="s">
        <v>216</v>
      </c>
      <c r="B53" s="71">
        <f t="shared" ref="B53:G60" si="7">B39/B$51</f>
        <v>0</v>
      </c>
      <c r="C53" s="71">
        <f t="shared" si="7"/>
        <v>2.5862068965517241E-2</v>
      </c>
      <c r="D53" s="71">
        <f t="shared" si="7"/>
        <v>2.6666666666666668E-2</v>
      </c>
      <c r="E53" s="71">
        <f t="shared" si="7"/>
        <v>1.7241379310344827E-2</v>
      </c>
      <c r="F53" s="71">
        <f t="shared" si="7"/>
        <v>2.6315789473684209E-2</v>
      </c>
      <c r="G53" s="107">
        <f t="shared" si="7"/>
        <v>2.2263450834879406E-2</v>
      </c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</row>
    <row r="54" spans="1:19" s="25" customFormat="1" ht="30">
      <c r="A54" s="151" t="s">
        <v>217</v>
      </c>
      <c r="B54" s="71">
        <f t="shared" si="7"/>
        <v>0</v>
      </c>
      <c r="C54" s="71">
        <f t="shared" si="7"/>
        <v>3.4482758620689655E-2</v>
      </c>
      <c r="D54" s="71">
        <f t="shared" si="7"/>
        <v>4.6666666666666669E-2</v>
      </c>
      <c r="E54" s="71">
        <f t="shared" si="7"/>
        <v>4.3103448275862072E-2</v>
      </c>
      <c r="F54" s="71">
        <f t="shared" si="7"/>
        <v>4.3859649122807015E-2</v>
      </c>
      <c r="G54" s="107">
        <f t="shared" si="7"/>
        <v>3.896103896103896E-2</v>
      </c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</row>
    <row r="55" spans="1:19" ht="30">
      <c r="A55" s="151" t="s">
        <v>218</v>
      </c>
      <c r="B55" s="71">
        <f t="shared" si="7"/>
        <v>0.30232558139534882</v>
      </c>
      <c r="C55" s="71">
        <f t="shared" si="7"/>
        <v>0.13793103448275862</v>
      </c>
      <c r="D55" s="71">
        <f t="shared" si="7"/>
        <v>0.11333333333333333</v>
      </c>
      <c r="E55" s="71">
        <f t="shared" si="7"/>
        <v>9.4827586206896547E-2</v>
      </c>
      <c r="F55" s="71">
        <f t="shared" si="7"/>
        <v>4.3859649122807015E-2</v>
      </c>
      <c r="G55" s="107">
        <f t="shared" si="7"/>
        <v>0.11502782931354361</v>
      </c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</row>
    <row r="56" spans="1:19" ht="30">
      <c r="A56" s="151" t="s">
        <v>219</v>
      </c>
      <c r="B56" s="71">
        <f t="shared" si="7"/>
        <v>0.48837209302325579</v>
      </c>
      <c r="C56" s="71">
        <f t="shared" si="7"/>
        <v>0.62068965517241381</v>
      </c>
      <c r="D56" s="71">
        <f t="shared" si="7"/>
        <v>0.56666666666666665</v>
      </c>
      <c r="E56" s="71">
        <f t="shared" si="7"/>
        <v>0.47413793103448276</v>
      </c>
      <c r="F56" s="71">
        <f t="shared" si="7"/>
        <v>0.42982456140350878</v>
      </c>
      <c r="G56" s="107">
        <f t="shared" si="7"/>
        <v>0.52319109461966606</v>
      </c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</row>
    <row r="57" spans="1:19" ht="30">
      <c r="A57" s="151" t="s">
        <v>220</v>
      </c>
      <c r="B57" s="71">
        <f t="shared" si="7"/>
        <v>0</v>
      </c>
      <c r="C57" s="71">
        <f t="shared" si="7"/>
        <v>8.6206896551724137E-3</v>
      </c>
      <c r="D57" s="71">
        <f t="shared" si="7"/>
        <v>1.3333333333333334E-2</v>
      </c>
      <c r="E57" s="71">
        <f t="shared" si="7"/>
        <v>3.4482758620689655E-2</v>
      </c>
      <c r="F57" s="71">
        <f t="shared" si="7"/>
        <v>3.5087719298245612E-2</v>
      </c>
      <c r="G57" s="107">
        <f t="shared" si="7"/>
        <v>2.0408163265306121E-2</v>
      </c>
      <c r="H57" s="111"/>
      <c r="I57" s="111"/>
      <c r="J57" s="111"/>
      <c r="K57" s="111"/>
      <c r="L57" s="111"/>
      <c r="M57" s="111"/>
      <c r="N57" s="111"/>
    </row>
    <row r="58" spans="1:19" ht="30">
      <c r="A58" s="151" t="s">
        <v>221</v>
      </c>
      <c r="B58" s="71">
        <f t="shared" si="7"/>
        <v>6.9767441860465115E-2</v>
      </c>
      <c r="C58" s="71">
        <f t="shared" si="7"/>
        <v>4.3103448275862072E-2</v>
      </c>
      <c r="D58" s="71">
        <f t="shared" si="7"/>
        <v>5.3333333333333337E-2</v>
      </c>
      <c r="E58" s="71">
        <f t="shared" si="7"/>
        <v>5.1724137931034482E-2</v>
      </c>
      <c r="F58" s="71">
        <f t="shared" si="7"/>
        <v>2.6315789473684209E-2</v>
      </c>
      <c r="G58" s="107">
        <f t="shared" si="7"/>
        <v>4.6382189239332093E-2</v>
      </c>
      <c r="H58" s="111"/>
      <c r="I58" s="111"/>
      <c r="J58" s="111"/>
      <c r="K58" s="111"/>
      <c r="L58" s="111"/>
      <c r="M58" s="111"/>
      <c r="N58" s="111"/>
    </row>
    <row r="59" spans="1:19" ht="18" customHeight="1">
      <c r="A59" s="151" t="s">
        <v>222</v>
      </c>
      <c r="B59" s="71">
        <f t="shared" si="7"/>
        <v>4.6511627906976744E-2</v>
      </c>
      <c r="C59" s="71">
        <f t="shared" si="7"/>
        <v>4.3103448275862072E-2</v>
      </c>
      <c r="D59" s="71">
        <f t="shared" si="7"/>
        <v>2.6666666666666668E-2</v>
      </c>
      <c r="E59" s="71">
        <f t="shared" si="7"/>
        <v>4.3103448275862072E-2</v>
      </c>
      <c r="F59" s="71">
        <f t="shared" si="7"/>
        <v>1.7543859649122806E-2</v>
      </c>
      <c r="G59" s="107">
        <f t="shared" si="7"/>
        <v>3.3395176252319109E-2</v>
      </c>
      <c r="H59" s="111"/>
      <c r="I59" s="111"/>
      <c r="J59" s="111"/>
      <c r="K59" s="111"/>
      <c r="L59" s="111"/>
      <c r="M59" s="111"/>
      <c r="N59" s="111"/>
    </row>
    <row r="60" spans="1:19" ht="23.25" customHeight="1" thickBot="1">
      <c r="A60" s="152" t="s">
        <v>223</v>
      </c>
      <c r="B60" s="108">
        <f t="shared" si="7"/>
        <v>9.3023255813953487E-2</v>
      </c>
      <c r="C60" s="108">
        <f t="shared" si="7"/>
        <v>8.6206896551724144E-2</v>
      </c>
      <c r="D60" s="108">
        <f t="shared" si="7"/>
        <v>0.15333333333333332</v>
      </c>
      <c r="E60" s="108">
        <f t="shared" si="7"/>
        <v>0.2413793103448276</v>
      </c>
      <c r="F60" s="108">
        <f t="shared" si="7"/>
        <v>0.37719298245614036</v>
      </c>
      <c r="G60" s="109">
        <f t="shared" si="7"/>
        <v>0.20037105751391465</v>
      </c>
      <c r="H60" s="111"/>
      <c r="I60" s="111"/>
      <c r="J60" s="111"/>
      <c r="K60" s="111"/>
      <c r="L60" s="111"/>
      <c r="M60" s="111"/>
      <c r="N60" s="111"/>
    </row>
    <row r="61" spans="1:19" ht="15.75" thickTop="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</row>
    <row r="62" spans="1:19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</row>
    <row r="63" spans="1:19" s="25" customFormat="1" ht="45">
      <c r="A63" s="160" t="s">
        <v>252</v>
      </c>
      <c r="B63" s="160" t="s">
        <v>1</v>
      </c>
      <c r="C63" s="160" t="s">
        <v>257</v>
      </c>
      <c r="D63" s="160" t="s">
        <v>258</v>
      </c>
      <c r="E63" s="160" t="s">
        <v>133</v>
      </c>
      <c r="F63" s="160" t="s">
        <v>134</v>
      </c>
      <c r="G63" s="160" t="s">
        <v>135</v>
      </c>
      <c r="H63" s="111"/>
      <c r="I63" s="111"/>
      <c r="J63" s="111"/>
      <c r="K63" s="111"/>
      <c r="L63" s="111"/>
      <c r="M63" s="111"/>
      <c r="N63" s="111"/>
    </row>
    <row r="64" spans="1:19" s="25" customFormat="1">
      <c r="A64" s="160" t="s">
        <v>253</v>
      </c>
      <c r="B64" s="160">
        <v>16</v>
      </c>
      <c r="C64" s="160">
        <v>1</v>
      </c>
      <c r="D64" s="160">
        <v>0</v>
      </c>
      <c r="E64" s="160">
        <v>0</v>
      </c>
      <c r="F64" s="160">
        <v>0</v>
      </c>
      <c r="G64" s="160">
        <v>15</v>
      </c>
      <c r="H64" s="111"/>
      <c r="I64" s="111"/>
      <c r="J64" s="111"/>
      <c r="K64" s="111"/>
      <c r="L64" s="111"/>
      <c r="M64" s="111"/>
      <c r="N64" s="111"/>
    </row>
    <row r="65" spans="1:20" s="25" customFormat="1">
      <c r="A65" s="160" t="s">
        <v>254</v>
      </c>
      <c r="B65" s="160">
        <v>166</v>
      </c>
      <c r="C65" s="160">
        <v>12</v>
      </c>
      <c r="D65" s="160">
        <v>9</v>
      </c>
      <c r="E65" s="160">
        <v>8</v>
      </c>
      <c r="F65" s="160">
        <v>19</v>
      </c>
      <c r="G65" s="160">
        <v>118</v>
      </c>
      <c r="H65" s="111"/>
      <c r="I65" s="111"/>
      <c r="J65" s="111"/>
      <c r="K65" s="111"/>
      <c r="L65" s="111"/>
      <c r="M65" s="111"/>
      <c r="N65" s="111"/>
      <c r="O65" s="111"/>
    </row>
    <row r="66" spans="1:20">
      <c r="A66" s="160" t="s">
        <v>255</v>
      </c>
      <c r="B66" s="160">
        <v>207</v>
      </c>
      <c r="C66" s="160">
        <v>23</v>
      </c>
      <c r="D66" s="160">
        <v>4</v>
      </c>
      <c r="E66" s="160">
        <v>3</v>
      </c>
      <c r="F66" s="160">
        <v>29</v>
      </c>
      <c r="G66" s="160">
        <v>148</v>
      </c>
      <c r="H66" s="111"/>
      <c r="I66" s="111"/>
      <c r="J66" s="111"/>
      <c r="K66" s="111"/>
      <c r="L66" s="111"/>
      <c r="M66" s="111"/>
      <c r="N66" s="111"/>
      <c r="O66" s="111"/>
    </row>
    <row r="67" spans="1:20" s="25" customFormat="1">
      <c r="A67" s="160" t="s">
        <v>256</v>
      </c>
      <c r="B67" s="160">
        <v>99</v>
      </c>
      <c r="C67" s="160">
        <v>12</v>
      </c>
      <c r="D67" s="160">
        <v>4</v>
      </c>
      <c r="E67" s="160">
        <v>1</v>
      </c>
      <c r="F67" s="160">
        <v>17</v>
      </c>
      <c r="G67" s="160">
        <v>65</v>
      </c>
      <c r="H67" s="111"/>
      <c r="I67" s="111"/>
      <c r="J67" s="111"/>
      <c r="K67" s="111"/>
      <c r="L67" s="111"/>
      <c r="M67" s="111"/>
      <c r="N67" s="111"/>
      <c r="O67" s="111"/>
      <c r="P67" s="111"/>
      <c r="Q67" s="111"/>
    </row>
    <row r="68" spans="1:20" s="25" customFormat="1">
      <c r="A68" s="160"/>
      <c r="B68" s="160"/>
      <c r="C68" s="160"/>
      <c r="D68" s="160"/>
      <c r="E68" s="160"/>
      <c r="F68" s="160"/>
      <c r="G68" s="160"/>
      <c r="H68" s="111"/>
      <c r="I68" s="111"/>
      <c r="J68" s="111"/>
      <c r="K68" s="111"/>
      <c r="L68" s="111"/>
      <c r="M68" s="111"/>
      <c r="N68" s="111"/>
      <c r="O68" s="111"/>
      <c r="P68" s="111"/>
      <c r="Q68" s="111"/>
    </row>
    <row r="69" spans="1:20" s="25" customFormat="1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</row>
    <row r="70" spans="1:20" s="25" customFormat="1" ht="15.75" thickBot="1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</row>
    <row r="71" spans="1:20" s="25" customFormat="1" ht="45.75" thickTop="1">
      <c r="A71" s="132" t="s">
        <v>252</v>
      </c>
      <c r="B71" s="139" t="s">
        <v>28</v>
      </c>
      <c r="C71" s="139" t="s">
        <v>257</v>
      </c>
      <c r="D71" s="139" t="s">
        <v>258</v>
      </c>
      <c r="E71" s="139" t="s">
        <v>133</v>
      </c>
      <c r="F71" s="139" t="s">
        <v>134</v>
      </c>
      <c r="G71" s="133" t="s">
        <v>135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</row>
    <row r="72" spans="1:20" s="25" customFormat="1">
      <c r="A72" s="18" t="s">
        <v>31</v>
      </c>
      <c r="B72" s="46">
        <f>SUM(B64:B67)</f>
        <v>488</v>
      </c>
      <c r="C72" s="46">
        <f t="shared" ref="C72:G72" si="8">SUM(C64:C67)</f>
        <v>48</v>
      </c>
      <c r="D72" s="46">
        <f t="shared" si="8"/>
        <v>17</v>
      </c>
      <c r="E72" s="46">
        <f t="shared" si="8"/>
        <v>12</v>
      </c>
      <c r="F72" s="46">
        <f t="shared" si="8"/>
        <v>65</v>
      </c>
      <c r="G72" s="49">
        <f t="shared" si="8"/>
        <v>346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</row>
    <row r="73" spans="1:20" s="25" customFormat="1">
      <c r="A73" s="48" t="s">
        <v>28</v>
      </c>
      <c r="B73" s="106">
        <f>SUM(B74:B77)</f>
        <v>1</v>
      </c>
      <c r="C73" s="106">
        <f t="shared" ref="C73:G73" si="9">SUM(C74:C77)</f>
        <v>1</v>
      </c>
      <c r="D73" s="106">
        <f t="shared" si="9"/>
        <v>1</v>
      </c>
      <c r="E73" s="106">
        <f t="shared" si="9"/>
        <v>1</v>
      </c>
      <c r="F73" s="106">
        <f t="shared" si="9"/>
        <v>1</v>
      </c>
      <c r="G73" s="84">
        <f t="shared" si="9"/>
        <v>1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</row>
    <row r="74" spans="1:20" s="25" customFormat="1">
      <c r="A74" s="82" t="s">
        <v>253</v>
      </c>
      <c r="B74" s="71">
        <f>B64/B$72</f>
        <v>3.2786885245901641E-2</v>
      </c>
      <c r="C74" s="71">
        <f t="shared" ref="C74:G74" si="10">C64/C$72</f>
        <v>2.0833333333333332E-2</v>
      </c>
      <c r="D74" s="71">
        <f t="shared" si="10"/>
        <v>0</v>
      </c>
      <c r="E74" s="71">
        <f t="shared" si="10"/>
        <v>0</v>
      </c>
      <c r="F74" s="71">
        <f t="shared" si="10"/>
        <v>0</v>
      </c>
      <c r="G74" s="107">
        <f t="shared" si="10"/>
        <v>4.3352601156069363E-2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</row>
    <row r="75" spans="1:20">
      <c r="A75" s="82" t="s">
        <v>254</v>
      </c>
      <c r="B75" s="71">
        <f t="shared" ref="B75:G75" si="11">B65/B$72</f>
        <v>0.3401639344262295</v>
      </c>
      <c r="C75" s="71">
        <f t="shared" si="11"/>
        <v>0.25</v>
      </c>
      <c r="D75" s="188">
        <f t="shared" si="11"/>
        <v>0.52941176470588236</v>
      </c>
      <c r="E75" s="188">
        <f t="shared" si="11"/>
        <v>0.66666666666666663</v>
      </c>
      <c r="F75" s="71">
        <f t="shared" si="11"/>
        <v>0.29230769230769232</v>
      </c>
      <c r="G75" s="107">
        <f t="shared" si="11"/>
        <v>0.34104046242774566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</row>
    <row r="76" spans="1:20">
      <c r="A76" s="82" t="s">
        <v>255</v>
      </c>
      <c r="B76" s="71">
        <f t="shared" ref="B76:G76" si="12">B66/B$72</f>
        <v>0.42418032786885246</v>
      </c>
      <c r="C76" s="71">
        <f t="shared" si="12"/>
        <v>0.47916666666666669</v>
      </c>
      <c r="D76" s="187">
        <f t="shared" si="12"/>
        <v>0.23529411764705882</v>
      </c>
      <c r="E76" s="187">
        <f t="shared" si="12"/>
        <v>0.25</v>
      </c>
      <c r="F76" s="71">
        <f t="shared" si="12"/>
        <v>0.44615384615384618</v>
      </c>
      <c r="G76" s="107">
        <f t="shared" si="12"/>
        <v>0.4277456647398844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</row>
    <row r="77" spans="1:20" ht="22.5" customHeight="1" thickBot="1">
      <c r="A77" s="83" t="s">
        <v>256</v>
      </c>
      <c r="B77" s="108">
        <f t="shared" ref="B77:G77" si="13">B67/B$72</f>
        <v>0.2028688524590164</v>
      </c>
      <c r="C77" s="108">
        <f t="shared" si="13"/>
        <v>0.25</v>
      </c>
      <c r="D77" s="108">
        <f t="shared" si="13"/>
        <v>0.23529411764705882</v>
      </c>
      <c r="E77" s="108">
        <f t="shared" si="13"/>
        <v>8.3333333333333329E-2</v>
      </c>
      <c r="F77" s="108">
        <f t="shared" si="13"/>
        <v>0.26153846153846155</v>
      </c>
      <c r="G77" s="109">
        <f t="shared" si="13"/>
        <v>0.18786127167630057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</row>
    <row r="78" spans="1:20" ht="22.5" customHeight="1" thickTop="1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</row>
    <row r="79" spans="1:20" ht="22.5" customHeight="1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</row>
    <row r="80" spans="1:20" ht="22.5" customHeight="1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</row>
    <row r="81" spans="1:20" ht="22.5" customHeight="1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</row>
    <row r="82" spans="1:20" ht="22.5" customHeight="1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</row>
    <row r="83" spans="1:20" ht="22.5" customHeight="1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</row>
    <row r="84" spans="1:20" ht="22.5" customHeight="1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</row>
    <row r="85" spans="1:20" ht="22.5" customHeight="1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</row>
    <row r="86" spans="1:20" ht="22.5" customHeight="1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</row>
    <row r="87" spans="1:20" s="25" customFormat="1" ht="22.5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</row>
    <row r="88" spans="1:20" s="25" customFormat="1" ht="22.5" customHeight="1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</row>
    <row r="89" spans="1:20">
      <c r="E89" s="73"/>
      <c r="G89" s="73"/>
      <c r="H89" s="73"/>
      <c r="I89" s="73"/>
      <c r="J89" s="73"/>
      <c r="K89" s="73"/>
    </row>
    <row r="90" spans="1:20">
      <c r="E90" s="73"/>
      <c r="G90" s="73"/>
      <c r="H90" s="73"/>
      <c r="I90" s="73"/>
      <c r="J90" s="73"/>
      <c r="K90" s="73"/>
    </row>
    <row r="91" spans="1:20">
      <c r="E91" s="73"/>
      <c r="G91" s="73"/>
      <c r="H91" s="73"/>
      <c r="I91" s="73"/>
      <c r="J91" s="73"/>
      <c r="K91" s="73"/>
    </row>
    <row r="92" spans="1:20">
      <c r="E92" s="73"/>
      <c r="G92" s="73"/>
      <c r="H92" s="73"/>
      <c r="I92" s="73"/>
      <c r="J92" s="73"/>
      <c r="K92" s="73"/>
    </row>
    <row r="93" spans="1:20">
      <c r="D93" s="73"/>
      <c r="E93" s="73"/>
      <c r="F93" s="73"/>
      <c r="G93" s="73"/>
      <c r="H93" s="73"/>
      <c r="I93" s="73"/>
      <c r="J93" s="73"/>
      <c r="K93" s="73"/>
    </row>
    <row r="94" spans="1:20">
      <c r="D94" s="73"/>
      <c r="E94" s="73"/>
      <c r="F94" s="73"/>
      <c r="G94" s="73"/>
      <c r="H94" s="73"/>
      <c r="I94" s="73"/>
      <c r="J94" s="73"/>
      <c r="K94" s="73"/>
    </row>
    <row r="95" spans="1:20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</row>
    <row r="96" spans="1:20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</row>
  </sheetData>
  <sortState ref="A3:C10">
    <sortCondition descending="1" ref="B1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P122"/>
  <sheetViews>
    <sheetView rightToLeft="1" zoomScale="115" zoomScaleNormal="115" workbookViewId="0">
      <selection activeCell="A24" sqref="A24:A25"/>
    </sheetView>
  </sheetViews>
  <sheetFormatPr defaultRowHeight="15"/>
  <cols>
    <col min="1" max="1" width="33.28515625" customWidth="1"/>
    <col min="2" max="4" width="12.140625" customWidth="1"/>
    <col min="5" max="5" width="15.85546875" customWidth="1"/>
    <col min="6" max="6" width="13" customWidth="1"/>
    <col min="7" max="10" width="12.140625" customWidth="1"/>
  </cols>
  <sheetData>
    <row r="1" spans="1:16" ht="28.5" customHeight="1" thickTop="1">
      <c r="A1" s="42" t="s">
        <v>79</v>
      </c>
      <c r="B1" s="99" t="s">
        <v>31</v>
      </c>
      <c r="C1" s="10" t="s">
        <v>94</v>
      </c>
      <c r="D1" s="111"/>
      <c r="E1" s="111"/>
      <c r="F1" s="111"/>
      <c r="G1" s="111"/>
      <c r="H1" s="111"/>
      <c r="I1" s="111"/>
      <c r="J1" s="111"/>
      <c r="K1" s="73"/>
      <c r="L1" s="73"/>
      <c r="M1" s="73"/>
      <c r="N1" s="73"/>
      <c r="O1" s="73"/>
    </row>
    <row r="2" spans="1:16" ht="19.5" customHeight="1">
      <c r="A2" s="76" t="s">
        <v>234</v>
      </c>
      <c r="B2" s="80">
        <v>199</v>
      </c>
      <c r="C2" s="58">
        <f>B2/$B$8</f>
        <v>0.35346358792184723</v>
      </c>
      <c r="D2" s="111"/>
      <c r="E2" s="173"/>
      <c r="F2" s="111"/>
      <c r="G2" s="111"/>
      <c r="H2" s="111"/>
      <c r="I2" s="111"/>
      <c r="J2" s="111"/>
      <c r="K2" s="73"/>
      <c r="L2" s="73"/>
      <c r="M2" s="73"/>
      <c r="N2" s="73"/>
      <c r="O2" s="73"/>
    </row>
    <row r="3" spans="1:16" ht="19.5" customHeight="1">
      <c r="A3" s="76" t="s">
        <v>80</v>
      </c>
      <c r="B3" s="80">
        <v>132</v>
      </c>
      <c r="C3" s="58">
        <f t="shared" ref="C3:C7" si="0">B3/$B$8</f>
        <v>0.23445825932504441</v>
      </c>
      <c r="D3" s="111"/>
      <c r="E3" s="173" t="s">
        <v>239</v>
      </c>
      <c r="F3" s="111"/>
      <c r="G3" s="111"/>
      <c r="H3" s="111"/>
      <c r="I3" s="111"/>
      <c r="J3" s="111"/>
      <c r="K3" s="73"/>
      <c r="L3" s="73"/>
      <c r="M3" s="73"/>
      <c r="N3" s="73"/>
      <c r="O3" s="73"/>
    </row>
    <row r="4" spans="1:16" ht="19.5" customHeight="1">
      <c r="A4" s="76" t="s">
        <v>235</v>
      </c>
      <c r="B4" s="80">
        <v>100</v>
      </c>
      <c r="C4" s="58">
        <f t="shared" si="0"/>
        <v>0.17761989342806395</v>
      </c>
      <c r="D4" s="111"/>
      <c r="E4" s="173"/>
      <c r="F4" s="111"/>
      <c r="G4" s="111"/>
      <c r="H4" s="111"/>
      <c r="I4" s="111"/>
      <c r="J4" s="111"/>
      <c r="K4" s="73"/>
      <c r="L4" s="73"/>
      <c r="M4" s="73"/>
      <c r="N4" s="73"/>
      <c r="O4" s="73"/>
    </row>
    <row r="5" spans="1:16" ht="19.5" customHeight="1">
      <c r="A5" s="76" t="s">
        <v>236</v>
      </c>
      <c r="B5" s="80">
        <v>82</v>
      </c>
      <c r="C5" s="58">
        <f t="shared" si="0"/>
        <v>0.14564831261101244</v>
      </c>
      <c r="D5" s="111"/>
      <c r="E5" s="173"/>
      <c r="F5" s="111"/>
      <c r="G5" s="111"/>
      <c r="H5" s="111"/>
      <c r="I5" s="111"/>
      <c r="J5" s="111"/>
      <c r="K5" s="73"/>
      <c r="L5" s="73"/>
      <c r="M5" s="73"/>
      <c r="N5" s="73"/>
      <c r="O5" s="73"/>
    </row>
    <row r="6" spans="1:16" ht="19.5" customHeight="1">
      <c r="A6" s="76" t="s">
        <v>237</v>
      </c>
      <c r="B6" s="80">
        <v>36</v>
      </c>
      <c r="C6" s="58">
        <f t="shared" si="0"/>
        <v>6.3943161634103018E-2</v>
      </c>
      <c r="D6" s="111"/>
      <c r="E6" s="173"/>
      <c r="F6" s="111"/>
      <c r="G6" s="111"/>
      <c r="H6" s="111"/>
      <c r="I6" s="111"/>
      <c r="J6" s="111"/>
      <c r="K6" s="73"/>
      <c r="L6" s="73"/>
      <c r="M6" s="73"/>
      <c r="N6" s="73"/>
      <c r="O6" s="73"/>
    </row>
    <row r="7" spans="1:16" s="129" customFormat="1" ht="19.5" customHeight="1">
      <c r="A7" s="174" t="s">
        <v>238</v>
      </c>
      <c r="B7" s="175">
        <v>14</v>
      </c>
      <c r="C7" s="58">
        <f t="shared" si="0"/>
        <v>2.4866785079928951E-2</v>
      </c>
      <c r="D7" s="111"/>
      <c r="E7" s="111"/>
      <c r="F7" s="111"/>
      <c r="G7" s="111"/>
      <c r="H7" s="111"/>
      <c r="I7" s="111"/>
      <c r="J7" s="111"/>
      <c r="K7" s="73"/>
      <c r="L7" s="73"/>
      <c r="M7" s="73"/>
      <c r="N7" s="73"/>
      <c r="O7" s="73"/>
    </row>
    <row r="8" spans="1:16" ht="15.75" thickBot="1">
      <c r="A8" s="77" t="s">
        <v>28</v>
      </c>
      <c r="B8" s="81">
        <f>SUM(B2:B7)</f>
        <v>563</v>
      </c>
      <c r="C8" s="52">
        <f>SUM(C2:C7)</f>
        <v>1</v>
      </c>
      <c r="D8" s="111"/>
      <c r="G8" s="111"/>
      <c r="H8" s="111"/>
      <c r="I8" s="111"/>
      <c r="J8" s="111"/>
      <c r="K8" s="73"/>
      <c r="L8" s="73"/>
      <c r="M8" s="73"/>
      <c r="N8" s="73"/>
      <c r="O8" s="73"/>
    </row>
    <row r="9" spans="1:16" s="25" customFormat="1" ht="15.75" thickTop="1">
      <c r="A9" s="111"/>
      <c r="B9" s="111"/>
      <c r="C9" s="111"/>
      <c r="D9" s="111"/>
      <c r="G9" s="111"/>
      <c r="H9" s="111"/>
      <c r="I9" s="111"/>
      <c r="J9" s="111"/>
      <c r="K9" s="73"/>
      <c r="L9" s="73"/>
      <c r="M9" s="73"/>
      <c r="N9" s="73"/>
      <c r="O9" s="73"/>
    </row>
    <row r="10" spans="1:16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73"/>
      <c r="L10" s="73"/>
      <c r="M10" s="73"/>
      <c r="N10" s="73"/>
      <c r="O10" s="73"/>
    </row>
    <row r="11" spans="1:16" s="25" customFormat="1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70"/>
      <c r="M11" s="70"/>
      <c r="N11" s="73"/>
      <c r="O11" s="70"/>
      <c r="P11" s="70"/>
    </row>
    <row r="12" spans="1:16" s="25" customFormat="1">
      <c r="A12" s="112" t="s">
        <v>233</v>
      </c>
      <c r="B12" s="112" t="s">
        <v>150</v>
      </c>
      <c r="C12" s="112" t="s">
        <v>149</v>
      </c>
      <c r="D12" s="112" t="s">
        <v>151</v>
      </c>
      <c r="E12" s="112" t="s">
        <v>33</v>
      </c>
      <c r="F12" s="112" t="s">
        <v>28</v>
      </c>
      <c r="G12" s="112"/>
      <c r="H12" s="86"/>
      <c r="I12" s="86"/>
      <c r="J12" s="86"/>
      <c r="K12" s="86"/>
      <c r="L12" s="176"/>
    </row>
    <row r="13" spans="1:16" s="25" customFormat="1">
      <c r="A13" s="112" t="s">
        <v>234</v>
      </c>
      <c r="B13" s="112">
        <v>13</v>
      </c>
      <c r="C13" s="112">
        <v>27</v>
      </c>
      <c r="D13" s="112">
        <v>39</v>
      </c>
      <c r="E13" s="112">
        <v>115</v>
      </c>
      <c r="F13" s="112">
        <f t="shared" ref="F13:F18" si="1">SUM(B13:E13)</f>
        <v>194</v>
      </c>
      <c r="G13" s="112"/>
      <c r="H13" s="86"/>
      <c r="I13" s="86"/>
      <c r="J13" s="86"/>
      <c r="K13" s="86"/>
    </row>
    <row r="14" spans="1:16" s="25" customFormat="1">
      <c r="A14" s="112" t="s">
        <v>80</v>
      </c>
      <c r="B14" s="112">
        <v>8</v>
      </c>
      <c r="C14" s="112">
        <v>12</v>
      </c>
      <c r="D14" s="112">
        <v>29</v>
      </c>
      <c r="E14" s="112">
        <v>83</v>
      </c>
      <c r="F14" s="112">
        <f t="shared" si="1"/>
        <v>132</v>
      </c>
      <c r="G14" s="112"/>
      <c r="H14" s="86"/>
      <c r="I14" s="86"/>
      <c r="J14" s="86"/>
      <c r="K14" s="86"/>
      <c r="L14" s="129"/>
    </row>
    <row r="15" spans="1:16" s="25" customFormat="1">
      <c r="A15" s="112" t="s">
        <v>235</v>
      </c>
      <c r="B15" s="112">
        <v>12</v>
      </c>
      <c r="C15" s="112">
        <v>15</v>
      </c>
      <c r="D15" s="112">
        <v>25</v>
      </c>
      <c r="E15" s="112">
        <v>48</v>
      </c>
      <c r="F15" s="112">
        <f t="shared" si="1"/>
        <v>100</v>
      </c>
      <c r="G15" s="112"/>
      <c r="H15" s="86"/>
      <c r="I15" s="86"/>
      <c r="J15" s="86"/>
      <c r="K15" s="86"/>
      <c r="L15" s="129"/>
    </row>
    <row r="16" spans="1:16">
      <c r="A16" s="112" t="s">
        <v>236</v>
      </c>
      <c r="B16" s="112">
        <v>19</v>
      </c>
      <c r="C16" s="112">
        <v>15</v>
      </c>
      <c r="D16" s="112">
        <v>20</v>
      </c>
      <c r="E16" s="112">
        <v>28</v>
      </c>
      <c r="F16" s="112">
        <f t="shared" si="1"/>
        <v>82</v>
      </c>
      <c r="G16" s="112"/>
      <c r="H16" s="86"/>
      <c r="I16" s="86"/>
      <c r="J16" s="86"/>
      <c r="K16" s="86"/>
      <c r="L16" s="129"/>
    </row>
    <row r="17" spans="1:13">
      <c r="A17" s="112" t="s">
        <v>237</v>
      </c>
      <c r="B17" s="112">
        <v>10</v>
      </c>
      <c r="C17" s="112">
        <v>5</v>
      </c>
      <c r="D17" s="112">
        <v>7</v>
      </c>
      <c r="E17" s="112">
        <v>14</v>
      </c>
      <c r="F17" s="112">
        <f t="shared" si="1"/>
        <v>36</v>
      </c>
      <c r="G17" s="112"/>
      <c r="H17" s="86"/>
      <c r="I17" s="86"/>
      <c r="J17" s="86"/>
      <c r="K17" s="86"/>
      <c r="L17" s="129"/>
    </row>
    <row r="18" spans="1:13">
      <c r="A18" s="112" t="s">
        <v>238</v>
      </c>
      <c r="B18" s="112">
        <v>1</v>
      </c>
      <c r="C18" s="112">
        <v>5</v>
      </c>
      <c r="D18" s="112">
        <v>4</v>
      </c>
      <c r="E18" s="112">
        <v>4</v>
      </c>
      <c r="F18" s="112">
        <f t="shared" si="1"/>
        <v>14</v>
      </c>
      <c r="G18" s="112"/>
      <c r="H18" s="86"/>
      <c r="I18" s="86"/>
      <c r="J18" s="86"/>
      <c r="K18" s="86"/>
      <c r="L18" s="129"/>
    </row>
    <row r="19" spans="1:13" s="25" customFormat="1">
      <c r="A19" s="112" t="s">
        <v>28</v>
      </c>
      <c r="B19" s="112">
        <f>SUM(B13:B18)</f>
        <v>63</v>
      </c>
      <c r="C19" s="112">
        <f t="shared" ref="C19:F19" si="2">SUM(C13:C18)</f>
        <v>79</v>
      </c>
      <c r="D19" s="112">
        <f t="shared" si="2"/>
        <v>124</v>
      </c>
      <c r="E19" s="112">
        <f t="shared" si="2"/>
        <v>292</v>
      </c>
      <c r="F19" s="112">
        <f t="shared" si="2"/>
        <v>558</v>
      </c>
      <c r="G19" s="112"/>
      <c r="H19" s="86"/>
      <c r="I19" s="86"/>
      <c r="J19" s="86"/>
      <c r="K19" s="86"/>
      <c r="L19" s="86"/>
    </row>
    <row r="20" spans="1:13" s="25" customFormat="1">
      <c r="G20" s="86"/>
      <c r="H20" s="86"/>
      <c r="I20" s="86"/>
      <c r="J20" s="86"/>
      <c r="K20" s="86"/>
      <c r="L20" s="86"/>
      <c r="M20" s="86"/>
    </row>
    <row r="21" spans="1:13" s="25" customFormat="1">
      <c r="A21" s="86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1:13" ht="30.75" thickBot="1">
      <c r="A22" s="100" t="s">
        <v>242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ht="30.75" thickTop="1">
      <c r="A23" s="132" t="s">
        <v>79</v>
      </c>
      <c r="B23" s="139" t="s">
        <v>120</v>
      </c>
      <c r="C23" s="139" t="s">
        <v>240</v>
      </c>
      <c r="D23" s="139" t="s">
        <v>122</v>
      </c>
      <c r="E23" s="139" t="s">
        <v>34</v>
      </c>
      <c r="F23" s="133" t="s">
        <v>28</v>
      </c>
      <c r="G23" s="86"/>
      <c r="H23" s="86"/>
      <c r="I23" s="86"/>
      <c r="J23" s="86"/>
      <c r="K23" s="86"/>
      <c r="L23" s="86"/>
      <c r="M23" s="86"/>
    </row>
    <row r="24" spans="1:13" s="25" customFormat="1">
      <c r="A24" s="18" t="s">
        <v>31</v>
      </c>
      <c r="B24" s="46">
        <f>SUM(B13:B18)</f>
        <v>63</v>
      </c>
      <c r="C24" s="46">
        <f t="shared" ref="C24:F24" si="3">SUM(C13:C18)</f>
        <v>79</v>
      </c>
      <c r="D24" s="46">
        <f t="shared" si="3"/>
        <v>124</v>
      </c>
      <c r="E24" s="46">
        <f t="shared" si="3"/>
        <v>292</v>
      </c>
      <c r="F24" s="49">
        <f t="shared" si="3"/>
        <v>558</v>
      </c>
      <c r="G24" s="86"/>
      <c r="H24" s="86" t="s">
        <v>241</v>
      </c>
      <c r="I24" s="86"/>
      <c r="J24" s="86"/>
      <c r="K24" s="86"/>
      <c r="L24" s="86"/>
      <c r="M24" s="86"/>
    </row>
    <row r="25" spans="1:13" s="25" customFormat="1">
      <c r="A25" s="48" t="s">
        <v>28</v>
      </c>
      <c r="B25" s="47">
        <f>SUM(B26:B31)</f>
        <v>1</v>
      </c>
      <c r="C25" s="47">
        <f t="shared" ref="C25:F25" si="4">SUM(C26:C31)</f>
        <v>1</v>
      </c>
      <c r="D25" s="47">
        <f t="shared" si="4"/>
        <v>0.99999999999999989</v>
      </c>
      <c r="E25" s="47">
        <f t="shared" si="4"/>
        <v>1</v>
      </c>
      <c r="F25" s="50">
        <f t="shared" si="4"/>
        <v>1</v>
      </c>
      <c r="G25" s="86"/>
      <c r="H25" s="86"/>
      <c r="I25" s="86"/>
      <c r="J25" s="86"/>
      <c r="K25" s="86"/>
      <c r="L25" s="86"/>
      <c r="M25" s="86"/>
    </row>
    <row r="26" spans="1:13">
      <c r="A26" s="134" t="s">
        <v>234</v>
      </c>
      <c r="B26" s="57">
        <f t="shared" ref="B26:B31" si="5">B13/B$24</f>
        <v>0.20634920634920634</v>
      </c>
      <c r="C26" s="57">
        <f t="shared" ref="C26:F26" si="6">C13/C$24</f>
        <v>0.34177215189873417</v>
      </c>
      <c r="D26" s="57">
        <f t="shared" si="6"/>
        <v>0.31451612903225806</v>
      </c>
      <c r="E26" s="57">
        <f t="shared" si="6"/>
        <v>0.39383561643835618</v>
      </c>
      <c r="F26" s="58">
        <f t="shared" si="6"/>
        <v>0.34767025089605735</v>
      </c>
      <c r="G26" s="86"/>
      <c r="H26" s="86"/>
      <c r="I26" s="86"/>
      <c r="J26" s="86"/>
      <c r="K26" s="86"/>
      <c r="L26" s="86"/>
      <c r="M26" s="86"/>
    </row>
    <row r="27" spans="1:13">
      <c r="A27" s="134" t="s">
        <v>80</v>
      </c>
      <c r="B27" s="57">
        <f t="shared" si="5"/>
        <v>0.12698412698412698</v>
      </c>
      <c r="C27" s="57">
        <f t="shared" ref="C27:F30" si="7">C14/C$24</f>
        <v>0.15189873417721519</v>
      </c>
      <c r="D27" s="57">
        <f t="shared" si="7"/>
        <v>0.23387096774193547</v>
      </c>
      <c r="E27" s="57">
        <f t="shared" si="7"/>
        <v>0.28424657534246578</v>
      </c>
      <c r="F27" s="58">
        <f t="shared" si="7"/>
        <v>0.23655913978494625</v>
      </c>
      <c r="G27" s="86"/>
      <c r="H27" s="86"/>
      <c r="I27" s="86"/>
      <c r="J27" s="86"/>
      <c r="K27" s="86"/>
      <c r="L27" s="86"/>
      <c r="M27" s="86"/>
    </row>
    <row r="28" spans="1:13">
      <c r="A28" s="134" t="s">
        <v>235</v>
      </c>
      <c r="B28" s="57">
        <f t="shared" si="5"/>
        <v>0.19047619047619047</v>
      </c>
      <c r="C28" s="57">
        <f t="shared" si="7"/>
        <v>0.189873417721519</v>
      </c>
      <c r="D28" s="57">
        <f t="shared" si="7"/>
        <v>0.20161290322580644</v>
      </c>
      <c r="E28" s="57">
        <f t="shared" si="7"/>
        <v>0.16438356164383561</v>
      </c>
      <c r="F28" s="58">
        <f t="shared" si="7"/>
        <v>0.17921146953405018</v>
      </c>
      <c r="G28" s="86"/>
      <c r="H28" s="86"/>
      <c r="I28" s="86"/>
      <c r="J28" s="86"/>
      <c r="K28" s="86"/>
      <c r="L28" s="86"/>
      <c r="M28" s="86"/>
    </row>
    <row r="29" spans="1:13">
      <c r="A29" s="134" t="s">
        <v>236</v>
      </c>
      <c r="B29" s="57">
        <f t="shared" si="5"/>
        <v>0.30158730158730157</v>
      </c>
      <c r="C29" s="57">
        <f t="shared" si="7"/>
        <v>0.189873417721519</v>
      </c>
      <c r="D29" s="57">
        <f t="shared" si="7"/>
        <v>0.16129032258064516</v>
      </c>
      <c r="E29" s="57">
        <f t="shared" si="7"/>
        <v>9.5890410958904104E-2</v>
      </c>
      <c r="F29" s="58">
        <f t="shared" si="7"/>
        <v>0.14695340501792115</v>
      </c>
      <c r="G29" s="86"/>
      <c r="H29" s="86"/>
      <c r="I29" s="86"/>
      <c r="J29" s="86"/>
      <c r="K29" s="86"/>
      <c r="L29" s="86"/>
      <c r="M29" s="86"/>
    </row>
    <row r="30" spans="1:13">
      <c r="A30" s="134" t="s">
        <v>237</v>
      </c>
      <c r="B30" s="57">
        <f t="shared" si="5"/>
        <v>0.15873015873015872</v>
      </c>
      <c r="C30" s="57">
        <f t="shared" si="7"/>
        <v>6.3291139240506333E-2</v>
      </c>
      <c r="D30" s="57">
        <f t="shared" si="7"/>
        <v>5.6451612903225805E-2</v>
      </c>
      <c r="E30" s="57">
        <f t="shared" si="7"/>
        <v>4.7945205479452052E-2</v>
      </c>
      <c r="F30" s="58">
        <f t="shared" si="7"/>
        <v>6.4516129032258063E-2</v>
      </c>
      <c r="G30" s="86"/>
      <c r="H30" s="86"/>
      <c r="I30" s="86"/>
      <c r="J30" s="86"/>
      <c r="K30" s="86"/>
      <c r="L30" s="86"/>
      <c r="M30" s="86"/>
    </row>
    <row r="31" spans="1:13" s="25" customFormat="1" ht="15.75" thickBot="1">
      <c r="A31" s="135" t="s">
        <v>238</v>
      </c>
      <c r="B31" s="59">
        <f t="shared" si="5"/>
        <v>1.5873015873015872E-2</v>
      </c>
      <c r="C31" s="59">
        <f t="shared" ref="C31:F31" si="8">C18/C$24</f>
        <v>6.3291139240506333E-2</v>
      </c>
      <c r="D31" s="59">
        <f t="shared" si="8"/>
        <v>3.2258064516129031E-2</v>
      </c>
      <c r="E31" s="59">
        <f t="shared" si="8"/>
        <v>1.3698630136986301E-2</v>
      </c>
      <c r="F31" s="60">
        <f t="shared" si="8"/>
        <v>2.5089605734767026E-2</v>
      </c>
      <c r="G31" s="86"/>
      <c r="H31" s="86"/>
      <c r="I31" s="86"/>
      <c r="J31" s="86"/>
      <c r="K31" s="86"/>
      <c r="L31" s="86"/>
      <c r="M31" s="86"/>
    </row>
    <row r="32" spans="1:13" ht="15" customHeight="1" thickTop="1">
      <c r="A32" s="86"/>
      <c r="B32" s="86"/>
      <c r="C32" s="86"/>
      <c r="D32" s="86"/>
      <c r="E32" s="86"/>
      <c r="F32" s="112"/>
      <c r="G32" s="112"/>
      <c r="H32" s="112"/>
      <c r="I32" s="112"/>
      <c r="J32" s="86"/>
      <c r="K32" s="86"/>
      <c r="L32" s="86"/>
      <c r="M32" s="86"/>
    </row>
    <row r="33" spans="1:13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86"/>
      <c r="L33" s="86"/>
      <c r="M33" s="86"/>
    </row>
    <row r="34" spans="1:13">
      <c r="A34" s="112"/>
      <c r="B34" s="112"/>
      <c r="C34" s="112"/>
      <c r="D34" s="112"/>
      <c r="E34" s="112"/>
      <c r="F34" s="112"/>
      <c r="G34" s="112"/>
      <c r="H34" s="112"/>
      <c r="I34" s="112"/>
      <c r="J34" s="112"/>
      <c r="K34" s="86"/>
      <c r="L34" s="86"/>
      <c r="M34" s="86"/>
    </row>
    <row r="35" spans="1:13">
      <c r="A35" s="112"/>
      <c r="B35" s="112"/>
      <c r="C35" s="112"/>
      <c r="D35" s="112"/>
      <c r="E35" s="112"/>
      <c r="F35" s="112"/>
      <c r="G35" s="112"/>
      <c r="H35" s="112"/>
      <c r="I35" s="112"/>
      <c r="J35" s="112"/>
      <c r="K35" s="86"/>
      <c r="L35" s="86"/>
      <c r="M35" s="86"/>
    </row>
    <row r="36" spans="1:13">
      <c r="A36" s="112"/>
      <c r="B36" s="112"/>
      <c r="C36" s="112"/>
      <c r="D36" s="112"/>
      <c r="E36" s="112"/>
      <c r="F36" s="112"/>
      <c r="G36" s="112"/>
      <c r="H36" s="112"/>
      <c r="I36" s="112"/>
      <c r="J36" s="112"/>
      <c r="K36" s="86"/>
      <c r="L36" s="86"/>
      <c r="M36" s="86"/>
    </row>
    <row r="37" spans="1:13">
      <c r="A37" s="112"/>
      <c r="B37" s="112"/>
      <c r="C37" s="112"/>
      <c r="D37" s="112"/>
      <c r="E37" s="112"/>
      <c r="F37" s="112"/>
      <c r="G37" s="112"/>
      <c r="H37" s="112"/>
      <c r="I37" s="112"/>
      <c r="J37" s="112"/>
      <c r="K37" s="86"/>
      <c r="L37" s="86"/>
      <c r="M37" s="86"/>
    </row>
    <row r="38" spans="1:13">
      <c r="A38" s="112"/>
      <c r="B38" s="112"/>
      <c r="C38" s="112"/>
      <c r="D38" s="112"/>
      <c r="E38" s="112"/>
      <c r="F38" s="112"/>
      <c r="G38" s="112"/>
      <c r="H38" s="112"/>
      <c r="I38" s="112"/>
      <c r="J38" s="112"/>
      <c r="K38" s="86"/>
      <c r="L38" s="86"/>
      <c r="M38" s="86"/>
    </row>
    <row r="39" spans="1:13">
      <c r="A39" s="112"/>
      <c r="B39" s="112"/>
      <c r="C39" s="112"/>
      <c r="D39" s="112"/>
      <c r="E39" s="112"/>
      <c r="F39" s="112"/>
      <c r="G39" s="112"/>
      <c r="H39" s="112"/>
      <c r="I39" s="112"/>
      <c r="J39" s="112"/>
      <c r="K39" s="86"/>
      <c r="L39" s="86"/>
      <c r="M39" s="86"/>
    </row>
    <row r="40" spans="1:13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86"/>
      <c r="L40" s="86"/>
      <c r="M40" s="86"/>
    </row>
    <row r="41" spans="1:13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86"/>
      <c r="L41" s="86"/>
      <c r="M41" s="86"/>
    </row>
    <row r="42" spans="1:13">
      <c r="A42" s="112"/>
      <c r="B42" s="112"/>
      <c r="C42" s="112"/>
      <c r="D42" s="112"/>
      <c r="E42" s="112"/>
      <c r="F42" s="112"/>
      <c r="G42" s="112"/>
      <c r="H42" s="112"/>
      <c r="I42" s="112"/>
      <c r="J42" s="112"/>
      <c r="K42" s="86"/>
      <c r="L42" s="86"/>
      <c r="M42" s="86"/>
    </row>
    <row r="43" spans="1:13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86"/>
      <c r="L43" s="86"/>
      <c r="M43" s="86"/>
    </row>
    <row r="44" spans="1:13">
      <c r="A44" s="112"/>
      <c r="B44" s="112"/>
      <c r="C44" s="112"/>
      <c r="D44" s="112"/>
      <c r="E44" s="112"/>
      <c r="F44" s="112"/>
      <c r="G44" s="112"/>
      <c r="H44" s="112"/>
      <c r="I44" s="112"/>
      <c r="J44" s="112"/>
      <c r="K44" s="86"/>
      <c r="L44" s="86"/>
      <c r="M44" s="86"/>
    </row>
    <row r="45" spans="1:13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86"/>
      <c r="L45" s="86"/>
      <c r="M45" s="86"/>
    </row>
    <row r="46" spans="1:13">
      <c r="A46" s="112"/>
      <c r="B46" s="112"/>
      <c r="C46" s="112"/>
      <c r="D46" s="112"/>
      <c r="E46" s="112"/>
      <c r="F46" s="112"/>
      <c r="G46" s="112"/>
      <c r="H46" s="112"/>
      <c r="I46" s="112"/>
      <c r="J46" s="112"/>
      <c r="K46" s="86"/>
      <c r="L46" s="86"/>
      <c r="M46" s="86"/>
    </row>
    <row r="47" spans="1:13">
      <c r="A47" s="112"/>
      <c r="B47" s="112"/>
      <c r="C47" s="112"/>
      <c r="D47" s="112"/>
      <c r="E47" s="112"/>
      <c r="F47" s="112"/>
      <c r="G47" s="112"/>
      <c r="H47" s="112"/>
      <c r="I47" s="112"/>
      <c r="J47" s="112"/>
      <c r="K47" s="86"/>
      <c r="L47" s="86"/>
      <c r="M47" s="86"/>
    </row>
    <row r="48" spans="1:13">
      <c r="A48" s="112"/>
      <c r="B48" s="112"/>
      <c r="C48" s="112"/>
      <c r="D48" s="112"/>
      <c r="E48" s="112"/>
      <c r="F48" s="112"/>
      <c r="G48" s="112"/>
      <c r="H48" s="112"/>
      <c r="I48" s="112"/>
      <c r="J48" s="112"/>
      <c r="K48" s="86"/>
      <c r="L48" s="86"/>
      <c r="M48" s="86"/>
    </row>
    <row r="49" spans="1:13">
      <c r="A49" s="112"/>
      <c r="B49" s="112"/>
      <c r="C49" s="112"/>
      <c r="D49" s="112"/>
      <c r="E49" s="112"/>
      <c r="F49" s="112"/>
      <c r="G49" s="112"/>
      <c r="H49" s="112"/>
      <c r="I49" s="112"/>
      <c r="J49" s="112"/>
      <c r="K49" s="86"/>
      <c r="L49" s="86"/>
      <c r="M49" s="86"/>
    </row>
    <row r="50" spans="1:13">
      <c r="A50" s="112"/>
      <c r="B50" s="112"/>
      <c r="C50" s="112"/>
      <c r="D50" s="112"/>
      <c r="E50" s="112"/>
      <c r="F50" s="112"/>
      <c r="G50" s="112"/>
      <c r="H50" s="112"/>
      <c r="I50" s="112"/>
      <c r="J50" s="112"/>
      <c r="K50" s="86"/>
      <c r="L50" s="86"/>
      <c r="M50" s="86"/>
    </row>
    <row r="51" spans="1:13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86"/>
      <c r="L51" s="86"/>
      <c r="M51" s="86"/>
    </row>
    <row r="52" spans="1:13">
      <c r="A52" s="112"/>
      <c r="B52" s="112"/>
      <c r="C52" s="112"/>
      <c r="D52" s="112"/>
      <c r="E52" s="112"/>
      <c r="F52" s="112"/>
      <c r="G52" s="112"/>
      <c r="H52" s="112"/>
      <c r="I52" s="112"/>
      <c r="J52" s="112"/>
      <c r="K52" s="86"/>
      <c r="L52" s="86"/>
      <c r="M52" s="86"/>
    </row>
    <row r="53" spans="1:13">
      <c r="A53" s="112"/>
      <c r="B53" s="112"/>
      <c r="C53" s="112"/>
      <c r="D53" s="112"/>
      <c r="E53" s="112"/>
      <c r="F53" s="112"/>
      <c r="G53" s="112"/>
      <c r="H53" s="112"/>
      <c r="I53" s="112"/>
      <c r="J53" s="112"/>
      <c r="K53" s="86"/>
      <c r="L53" s="86"/>
      <c r="M53" s="86"/>
    </row>
    <row r="54" spans="1:13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86"/>
      <c r="L54" s="86"/>
      <c r="M54" s="86"/>
    </row>
    <row r="55" spans="1:13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86"/>
      <c r="L55" s="86"/>
      <c r="M55" s="86"/>
    </row>
    <row r="56" spans="1:13">
      <c r="A56" s="112"/>
      <c r="B56" s="112"/>
      <c r="C56" s="112"/>
      <c r="D56" s="112"/>
      <c r="E56" s="112"/>
      <c r="F56" s="112"/>
      <c r="G56" s="112"/>
      <c r="H56" s="112"/>
      <c r="I56" s="112"/>
      <c r="J56" s="112"/>
      <c r="K56" s="86"/>
      <c r="L56" s="86"/>
      <c r="M56" s="86"/>
    </row>
    <row r="57" spans="1:13">
      <c r="A57" s="112"/>
      <c r="B57" s="112"/>
      <c r="C57" s="112"/>
      <c r="D57" s="112"/>
      <c r="E57" s="112"/>
      <c r="F57" s="112"/>
      <c r="G57" s="112"/>
      <c r="H57" s="112"/>
      <c r="I57" s="112"/>
      <c r="J57" s="112"/>
      <c r="K57" s="86"/>
      <c r="L57" s="86"/>
      <c r="M57" s="86"/>
    </row>
    <row r="58" spans="1:13">
      <c r="A58" s="112"/>
      <c r="B58" s="112"/>
      <c r="C58" s="112"/>
      <c r="D58" s="112"/>
      <c r="E58" s="112"/>
      <c r="F58" s="112"/>
      <c r="G58" s="112"/>
      <c r="H58" s="112"/>
      <c r="I58" s="112"/>
      <c r="J58" s="112"/>
      <c r="K58" s="86"/>
      <c r="L58" s="86"/>
      <c r="M58" s="86"/>
    </row>
    <row r="59" spans="1:13">
      <c r="A59" s="112"/>
      <c r="B59" s="112"/>
      <c r="C59" s="112"/>
      <c r="D59" s="112"/>
      <c r="E59" s="112"/>
      <c r="F59" s="112"/>
      <c r="G59" s="112"/>
      <c r="H59" s="112"/>
      <c r="I59" s="112"/>
      <c r="J59" s="112"/>
      <c r="K59" s="86"/>
      <c r="L59" s="86"/>
      <c r="M59" s="86"/>
    </row>
    <row r="60" spans="1:13">
      <c r="A60" s="112"/>
      <c r="B60" s="112"/>
      <c r="C60" s="112"/>
      <c r="D60" s="112"/>
      <c r="E60" s="112"/>
      <c r="F60" s="112"/>
      <c r="G60" s="112"/>
      <c r="H60" s="112"/>
      <c r="I60" s="112"/>
      <c r="J60" s="112"/>
      <c r="K60" s="86"/>
      <c r="L60" s="86"/>
      <c r="M60" s="86"/>
    </row>
    <row r="61" spans="1:13">
      <c r="A61" s="112"/>
      <c r="B61" s="112"/>
      <c r="C61" s="112"/>
      <c r="D61" s="112"/>
      <c r="E61" s="112"/>
      <c r="F61" s="112"/>
      <c r="G61" s="112"/>
      <c r="H61" s="112"/>
      <c r="I61" s="112"/>
      <c r="J61" s="112"/>
      <c r="K61" s="86"/>
      <c r="L61" s="86"/>
      <c r="M61" s="86"/>
    </row>
    <row r="62" spans="1:13">
      <c r="A62" s="112"/>
      <c r="B62" s="112"/>
      <c r="C62" s="112"/>
      <c r="D62" s="112"/>
      <c r="E62" s="112"/>
      <c r="F62" s="112"/>
      <c r="G62" s="112"/>
      <c r="H62" s="112"/>
      <c r="I62" s="112"/>
      <c r="J62" s="112"/>
      <c r="K62" s="86"/>
      <c r="L62" s="86"/>
      <c r="M62" s="86"/>
    </row>
    <row r="63" spans="1:13">
      <c r="A63" s="112"/>
      <c r="B63" s="112"/>
      <c r="C63" s="112"/>
      <c r="D63" s="112"/>
      <c r="E63" s="112"/>
      <c r="F63" s="112"/>
      <c r="G63" s="112"/>
      <c r="H63" s="112"/>
      <c r="I63" s="112"/>
      <c r="J63" s="112"/>
      <c r="K63" s="86"/>
      <c r="L63" s="86"/>
      <c r="M63" s="86"/>
    </row>
    <row r="64" spans="1:13">
      <c r="A64" s="112"/>
      <c r="B64" s="112"/>
      <c r="C64" s="112"/>
      <c r="D64" s="112"/>
      <c r="E64" s="112"/>
      <c r="F64" s="112"/>
      <c r="G64" s="112"/>
      <c r="H64" s="112"/>
      <c r="I64" s="112"/>
      <c r="J64" s="112"/>
      <c r="K64" s="86"/>
      <c r="L64" s="86"/>
      <c r="M64" s="86"/>
    </row>
    <row r="65" spans="1:13">
      <c r="A65" s="112"/>
      <c r="B65" s="112"/>
      <c r="C65" s="112"/>
      <c r="D65" s="112"/>
      <c r="E65" s="112"/>
      <c r="F65" s="112"/>
      <c r="G65" s="112"/>
      <c r="H65" s="112"/>
      <c r="I65" s="112"/>
      <c r="J65" s="112"/>
      <c r="K65" s="73"/>
      <c r="L65" s="73"/>
      <c r="M65" s="73"/>
    </row>
    <row r="66" spans="1:13">
      <c r="A66" s="112"/>
      <c r="B66" s="112"/>
      <c r="C66" s="112"/>
      <c r="D66" s="112"/>
      <c r="E66" s="112"/>
      <c r="F66" s="112"/>
      <c r="G66" s="112"/>
      <c r="H66" s="112"/>
      <c r="I66" s="112"/>
      <c r="J66" s="112"/>
      <c r="K66" s="73"/>
      <c r="L66" s="73"/>
      <c r="M66" s="73"/>
    </row>
    <row r="67" spans="1:13">
      <c r="A67" s="112"/>
      <c r="B67" s="112"/>
      <c r="C67" s="112"/>
      <c r="D67" s="112"/>
      <c r="E67" s="112"/>
      <c r="F67" s="112"/>
      <c r="G67" s="112"/>
      <c r="H67" s="112"/>
      <c r="I67" s="112"/>
      <c r="J67" s="112"/>
      <c r="K67" s="73"/>
      <c r="L67" s="73"/>
      <c r="M67" s="73"/>
    </row>
    <row r="68" spans="1:13">
      <c r="A68" s="112"/>
      <c r="B68" s="112"/>
      <c r="C68" s="112"/>
      <c r="D68" s="112"/>
      <c r="E68" s="112"/>
      <c r="F68" s="112"/>
      <c r="G68" s="112"/>
      <c r="H68" s="112"/>
      <c r="I68" s="112"/>
      <c r="J68" s="112"/>
      <c r="K68" s="73"/>
      <c r="L68" s="73"/>
      <c r="M68" s="73"/>
    </row>
    <row r="69" spans="1:13">
      <c r="A69" s="112"/>
      <c r="B69" s="112"/>
      <c r="C69" s="112"/>
      <c r="D69" s="112"/>
      <c r="E69" s="112"/>
      <c r="F69" s="112"/>
      <c r="G69" s="112"/>
      <c r="H69" s="112"/>
      <c r="I69" s="112"/>
      <c r="J69" s="112"/>
      <c r="K69" s="73"/>
      <c r="L69" s="73"/>
      <c r="M69" s="73"/>
    </row>
    <row r="70" spans="1:13">
      <c r="A70" s="112"/>
      <c r="B70" s="112"/>
      <c r="C70" s="112"/>
      <c r="D70" s="112"/>
      <c r="E70" s="112"/>
      <c r="F70" s="112"/>
      <c r="G70" s="112"/>
      <c r="H70" s="112"/>
      <c r="I70" s="112"/>
      <c r="J70" s="112"/>
      <c r="K70" s="73"/>
      <c r="L70" s="73"/>
      <c r="M70" s="73"/>
    </row>
    <row r="71" spans="1:13">
      <c r="A71" s="112"/>
      <c r="B71" s="112"/>
      <c r="C71" s="112"/>
      <c r="D71" s="112"/>
      <c r="E71" s="112"/>
      <c r="F71" s="112"/>
      <c r="G71" s="112"/>
      <c r="H71" s="112"/>
      <c r="I71" s="112"/>
      <c r="J71" s="112"/>
      <c r="K71" s="73"/>
      <c r="L71" s="73"/>
      <c r="M71" s="73"/>
    </row>
    <row r="72" spans="1:13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73"/>
      <c r="L72" s="73"/>
      <c r="M72" s="73"/>
    </row>
    <row r="73" spans="1:13">
      <c r="A73" s="112"/>
      <c r="B73" s="112"/>
      <c r="C73" s="112"/>
      <c r="D73" s="112"/>
      <c r="E73" s="112"/>
      <c r="F73" s="112"/>
      <c r="G73" s="112"/>
      <c r="H73" s="112"/>
      <c r="I73" s="112"/>
      <c r="J73" s="112"/>
      <c r="K73" s="73"/>
      <c r="L73" s="73"/>
      <c r="M73" s="73"/>
    </row>
    <row r="74" spans="1:13">
      <c r="A74" s="112"/>
      <c r="B74" s="112"/>
      <c r="C74" s="112"/>
      <c r="D74" s="112"/>
      <c r="E74" s="112"/>
      <c r="F74" s="112"/>
      <c r="G74" s="112"/>
      <c r="H74" s="112"/>
      <c r="I74" s="112"/>
      <c r="J74" s="112"/>
      <c r="K74" s="73"/>
      <c r="L74" s="73"/>
      <c r="M74" s="73"/>
    </row>
    <row r="75" spans="1:13">
      <c r="A75" s="112"/>
      <c r="B75" s="112"/>
      <c r="C75" s="112"/>
      <c r="D75" s="112"/>
      <c r="E75" s="112"/>
      <c r="F75" s="112"/>
      <c r="G75" s="112"/>
      <c r="H75" s="112"/>
      <c r="I75" s="112"/>
      <c r="J75" s="112"/>
      <c r="K75" s="73"/>
      <c r="L75" s="73"/>
      <c r="M75" s="73"/>
    </row>
    <row r="76" spans="1:13">
      <c r="A76" s="112"/>
      <c r="B76" s="112"/>
      <c r="C76" s="112"/>
      <c r="D76" s="112"/>
      <c r="E76" s="112"/>
      <c r="F76" s="112"/>
      <c r="G76" s="112"/>
      <c r="H76" s="112"/>
      <c r="I76" s="112"/>
      <c r="J76" s="112"/>
      <c r="K76" s="73"/>
      <c r="L76" s="73"/>
      <c r="M76" s="73"/>
    </row>
    <row r="77" spans="1:13">
      <c r="A77" s="112"/>
      <c r="B77" s="112"/>
      <c r="C77" s="112"/>
      <c r="D77" s="112"/>
      <c r="E77" s="112"/>
      <c r="F77" s="113"/>
      <c r="G77" s="113"/>
      <c r="H77" s="113"/>
      <c r="I77" s="113"/>
      <c r="J77" s="73"/>
      <c r="K77" s="73"/>
      <c r="L77" s="73"/>
      <c r="M77" s="73"/>
    </row>
    <row r="78" spans="1:13">
      <c r="A78" s="113"/>
      <c r="B78" s="113"/>
      <c r="C78" s="113"/>
      <c r="D78" s="113"/>
      <c r="E78" s="113"/>
      <c r="F78" s="113"/>
      <c r="G78" s="113"/>
      <c r="H78" s="113"/>
      <c r="I78" s="113"/>
      <c r="J78" s="73"/>
      <c r="K78" s="73"/>
      <c r="L78" s="73"/>
      <c r="M78" s="73"/>
    </row>
    <row r="79" spans="1:13">
      <c r="A79" s="113"/>
      <c r="B79" s="113"/>
      <c r="C79" s="113"/>
      <c r="D79" s="113"/>
      <c r="E79" s="113"/>
      <c r="F79" s="113"/>
      <c r="G79" s="113"/>
      <c r="H79" s="113"/>
      <c r="I79" s="113"/>
      <c r="J79" s="73"/>
      <c r="K79" s="73"/>
      <c r="L79" s="73"/>
      <c r="M79" s="73"/>
    </row>
    <row r="80" spans="1:13">
      <c r="A80" s="113"/>
      <c r="B80" s="113"/>
      <c r="C80" s="113"/>
      <c r="D80" s="113"/>
      <c r="E80" s="113"/>
      <c r="F80" s="113"/>
      <c r="G80" s="113"/>
      <c r="H80" s="113"/>
      <c r="I80" s="113"/>
      <c r="J80" s="73"/>
      <c r="K80" s="73"/>
      <c r="L80" s="73"/>
      <c r="M80" s="73"/>
    </row>
    <row r="81" spans="1:13">
      <c r="A81" s="113"/>
      <c r="B81" s="113"/>
      <c r="C81" s="113"/>
      <c r="D81" s="113"/>
      <c r="E81" s="113"/>
      <c r="F81" s="113"/>
      <c r="G81" s="113"/>
      <c r="H81" s="113"/>
      <c r="I81" s="113"/>
      <c r="J81" s="73"/>
      <c r="K81" s="73"/>
      <c r="L81" s="73"/>
      <c r="M81" s="73"/>
    </row>
    <row r="82" spans="1:13">
      <c r="A82" s="113"/>
      <c r="B82" s="113"/>
      <c r="C82" s="113"/>
      <c r="D82" s="113"/>
      <c r="E82" s="113"/>
      <c r="F82" s="113"/>
      <c r="G82" s="113"/>
      <c r="H82" s="113"/>
      <c r="I82" s="113"/>
      <c r="J82" s="73"/>
      <c r="K82" s="73"/>
      <c r="L82" s="73"/>
      <c r="M82" s="73"/>
    </row>
    <row r="83" spans="1:13">
      <c r="A83" s="113"/>
      <c r="B83" s="113"/>
      <c r="C83" s="113"/>
      <c r="D83" s="113"/>
      <c r="E83" s="113"/>
      <c r="F83" s="113"/>
      <c r="G83" s="113"/>
      <c r="H83" s="113"/>
      <c r="I83" s="113"/>
      <c r="J83" s="73"/>
      <c r="K83" s="73"/>
      <c r="L83" s="73"/>
      <c r="M83" s="73"/>
    </row>
    <row r="84" spans="1:13">
      <c r="A84" s="113"/>
      <c r="B84" s="113"/>
      <c r="C84" s="113"/>
      <c r="D84" s="113"/>
      <c r="E84" s="113"/>
      <c r="F84" s="113"/>
      <c r="G84" s="113"/>
      <c r="H84" s="113"/>
      <c r="I84" s="113"/>
      <c r="J84" s="73"/>
      <c r="K84" s="73"/>
      <c r="L84" s="73"/>
      <c r="M84" s="73"/>
    </row>
    <row r="85" spans="1:13">
      <c r="A85" s="113"/>
      <c r="B85" s="113"/>
      <c r="C85" s="113"/>
      <c r="D85" s="113"/>
      <c r="E85" s="113"/>
      <c r="F85" s="113"/>
      <c r="G85" s="113"/>
      <c r="H85" s="113"/>
      <c r="I85" s="113"/>
      <c r="J85" s="73"/>
      <c r="K85" s="73"/>
      <c r="L85" s="73"/>
      <c r="M85" s="73"/>
    </row>
    <row r="86" spans="1:13">
      <c r="A86" s="113"/>
      <c r="B86" s="113"/>
      <c r="C86" s="113"/>
      <c r="D86" s="113"/>
      <c r="E86" s="113"/>
      <c r="F86" s="113"/>
      <c r="G86" s="113"/>
      <c r="H86" s="113"/>
      <c r="I86" s="113"/>
      <c r="J86" s="73"/>
      <c r="K86" s="73"/>
      <c r="L86" s="73"/>
      <c r="M86" s="73"/>
    </row>
    <row r="87" spans="1:13">
      <c r="A87" s="113"/>
      <c r="B87" s="113"/>
      <c r="C87" s="113"/>
      <c r="D87" s="113"/>
      <c r="E87" s="113"/>
      <c r="F87" s="113"/>
      <c r="G87" s="113"/>
      <c r="H87" s="113"/>
      <c r="I87" s="113"/>
      <c r="J87" s="73"/>
      <c r="K87" s="73"/>
      <c r="L87" s="73"/>
      <c r="M87" s="73"/>
    </row>
    <row r="88" spans="1:13">
      <c r="A88" s="113"/>
      <c r="B88" s="113"/>
      <c r="C88" s="113"/>
      <c r="D88" s="113"/>
      <c r="E88" s="113"/>
      <c r="F88" s="113"/>
      <c r="G88" s="113"/>
      <c r="H88" s="113"/>
      <c r="I88" s="113"/>
      <c r="J88" s="73"/>
      <c r="K88" s="73"/>
      <c r="L88" s="73"/>
      <c r="M88" s="73"/>
    </row>
    <row r="89" spans="1:13">
      <c r="A89" s="113"/>
      <c r="B89" s="113"/>
      <c r="C89" s="113"/>
      <c r="D89" s="113"/>
      <c r="E89" s="113"/>
      <c r="F89" s="113"/>
      <c r="G89" s="113"/>
      <c r="H89" s="113"/>
      <c r="I89" s="113"/>
      <c r="J89" s="73"/>
      <c r="K89" s="73"/>
      <c r="L89" s="73"/>
      <c r="M89" s="73"/>
    </row>
    <row r="90" spans="1:13">
      <c r="A90" s="113"/>
      <c r="B90" s="113"/>
      <c r="C90" s="113"/>
      <c r="D90" s="113"/>
      <c r="E90" s="113"/>
      <c r="F90" s="113"/>
      <c r="G90" s="113"/>
      <c r="H90" s="113"/>
      <c r="I90" s="113"/>
      <c r="J90" s="73"/>
      <c r="K90" s="73"/>
      <c r="L90" s="73"/>
      <c r="M90" s="73"/>
    </row>
    <row r="91" spans="1:13">
      <c r="A91" s="113"/>
      <c r="B91" s="113"/>
      <c r="C91" s="113"/>
      <c r="D91" s="113"/>
      <c r="E91" s="113"/>
      <c r="F91" s="113"/>
      <c r="G91" s="113"/>
      <c r="H91" s="113"/>
      <c r="I91" s="113"/>
      <c r="J91" s="73"/>
      <c r="K91" s="73"/>
      <c r="L91" s="73"/>
      <c r="M91" s="73"/>
    </row>
    <row r="92" spans="1:13">
      <c r="A92" s="113"/>
      <c r="B92" s="113"/>
      <c r="C92" s="113"/>
      <c r="D92" s="113"/>
      <c r="E92" s="113"/>
      <c r="F92" s="113"/>
      <c r="G92" s="113"/>
      <c r="H92" s="113"/>
      <c r="I92" s="113"/>
      <c r="J92" s="73"/>
      <c r="K92" s="73"/>
      <c r="L92" s="73"/>
      <c r="M92" s="73"/>
    </row>
    <row r="93" spans="1:13">
      <c r="A93" s="113"/>
      <c r="B93" s="113"/>
      <c r="C93" s="113"/>
      <c r="D93" s="113"/>
      <c r="E93" s="113"/>
      <c r="F93" s="113"/>
      <c r="G93" s="113"/>
      <c r="H93" s="113"/>
      <c r="I93" s="113"/>
      <c r="J93" s="73"/>
      <c r="K93" s="73"/>
      <c r="L93" s="73"/>
      <c r="M93" s="73"/>
    </row>
    <row r="94" spans="1:13">
      <c r="A94" s="113"/>
      <c r="B94" s="113"/>
      <c r="C94" s="113"/>
      <c r="D94" s="113"/>
      <c r="E94" s="113"/>
      <c r="F94" s="113"/>
      <c r="G94" s="113"/>
      <c r="H94" s="113"/>
      <c r="I94" s="113"/>
      <c r="J94" s="73"/>
      <c r="K94" s="73"/>
      <c r="L94" s="73"/>
      <c r="M94" s="73"/>
    </row>
    <row r="95" spans="1:13">
      <c r="A95" s="113"/>
      <c r="B95" s="113"/>
      <c r="C95" s="113"/>
      <c r="D95" s="113"/>
      <c r="E95" s="113"/>
      <c r="F95" s="113"/>
      <c r="G95" s="113"/>
      <c r="H95" s="113"/>
      <c r="I95" s="113"/>
      <c r="J95" s="73"/>
      <c r="K95" s="73"/>
      <c r="L95" s="73"/>
      <c r="M95" s="73"/>
    </row>
    <row r="96" spans="1:13">
      <c r="A96" s="113"/>
      <c r="B96" s="113"/>
      <c r="C96" s="113"/>
      <c r="D96" s="113"/>
      <c r="E96" s="113"/>
      <c r="F96" s="113"/>
      <c r="G96" s="113"/>
      <c r="H96" s="113"/>
      <c r="I96" s="113"/>
      <c r="J96" s="73"/>
      <c r="K96" s="73"/>
      <c r="L96" s="73"/>
      <c r="M96" s="73"/>
    </row>
    <row r="97" spans="1:13">
      <c r="A97" s="113"/>
      <c r="B97" s="113"/>
      <c r="C97" s="113"/>
      <c r="D97" s="113"/>
      <c r="E97" s="113"/>
      <c r="F97" s="113"/>
      <c r="G97" s="113"/>
      <c r="H97" s="113"/>
      <c r="I97" s="113"/>
      <c r="J97" s="73"/>
      <c r="K97" s="73"/>
      <c r="L97" s="73"/>
      <c r="M97" s="73"/>
    </row>
    <row r="98" spans="1:13">
      <c r="A98" s="113"/>
      <c r="B98" s="113"/>
      <c r="C98" s="113"/>
      <c r="D98" s="113"/>
      <c r="E98" s="113"/>
      <c r="F98" s="113"/>
      <c r="G98" s="113"/>
      <c r="H98" s="113"/>
      <c r="I98" s="113"/>
      <c r="J98" s="73"/>
      <c r="K98" s="73"/>
      <c r="L98" s="73"/>
      <c r="M98" s="73"/>
    </row>
    <row r="99" spans="1:13">
      <c r="A99" s="113"/>
      <c r="B99" s="113"/>
      <c r="C99" s="113"/>
      <c r="D99" s="113"/>
      <c r="E99" s="113"/>
      <c r="F99" s="113"/>
      <c r="G99" s="113"/>
      <c r="H99" s="113"/>
      <c r="I99" s="113"/>
      <c r="J99" s="73"/>
      <c r="K99" s="73"/>
      <c r="L99" s="73"/>
      <c r="M99" s="73"/>
    </row>
    <row r="100" spans="1:13">
      <c r="A100" s="113"/>
      <c r="B100" s="113"/>
      <c r="C100" s="113"/>
      <c r="D100" s="113"/>
      <c r="E100" s="113"/>
      <c r="F100" s="113"/>
      <c r="G100" s="113"/>
      <c r="H100" s="113"/>
      <c r="I100" s="113"/>
      <c r="J100" s="73"/>
      <c r="K100" s="73"/>
      <c r="L100" s="73"/>
      <c r="M100" s="73"/>
    </row>
    <row r="101" spans="1:13">
      <c r="A101" s="113"/>
      <c r="B101" s="113"/>
      <c r="C101" s="113"/>
      <c r="D101" s="113"/>
      <c r="E101" s="113"/>
      <c r="F101" s="113"/>
      <c r="G101" s="113"/>
      <c r="H101" s="113"/>
      <c r="I101" s="113"/>
      <c r="J101" s="73"/>
      <c r="K101" s="73"/>
      <c r="L101" s="73"/>
      <c r="M101" s="73"/>
    </row>
    <row r="102" spans="1:13">
      <c r="A102" s="113"/>
      <c r="B102" s="113"/>
      <c r="C102" s="113"/>
      <c r="D102" s="113"/>
      <c r="E102" s="113"/>
      <c r="F102" s="113"/>
      <c r="G102" s="113"/>
      <c r="H102" s="113"/>
      <c r="I102" s="113"/>
      <c r="J102" s="73"/>
      <c r="K102" s="73"/>
      <c r="L102" s="73"/>
      <c r="M102" s="73"/>
    </row>
    <row r="103" spans="1:13">
      <c r="A103" s="113"/>
      <c r="B103" s="113"/>
      <c r="C103" s="113"/>
      <c r="D103" s="113"/>
      <c r="E103" s="113"/>
      <c r="F103" s="113"/>
      <c r="G103" s="113"/>
      <c r="H103" s="113"/>
      <c r="I103" s="113"/>
      <c r="J103" s="73"/>
      <c r="K103" s="73"/>
      <c r="L103" s="73"/>
      <c r="M103" s="73"/>
    </row>
    <row r="104" spans="1:13">
      <c r="A104" s="113"/>
      <c r="B104" s="113"/>
      <c r="C104" s="113"/>
      <c r="D104" s="113"/>
      <c r="E104" s="113"/>
      <c r="F104" s="113"/>
      <c r="G104" s="113"/>
      <c r="H104" s="113"/>
      <c r="I104" s="113"/>
      <c r="J104" s="73"/>
      <c r="K104" s="73"/>
      <c r="L104" s="73"/>
      <c r="M104" s="73"/>
    </row>
    <row r="105" spans="1:13">
      <c r="A105" s="113"/>
      <c r="B105" s="113"/>
      <c r="C105" s="113"/>
      <c r="D105" s="113"/>
      <c r="E105" s="113"/>
      <c r="F105" s="113"/>
      <c r="G105" s="113"/>
      <c r="H105" s="113"/>
      <c r="I105" s="113"/>
      <c r="J105" s="73"/>
      <c r="K105" s="73"/>
      <c r="L105" s="73"/>
      <c r="M105" s="73"/>
    </row>
    <row r="106" spans="1:13">
      <c r="A106" s="113"/>
      <c r="B106" s="113"/>
      <c r="C106" s="113"/>
      <c r="D106" s="113"/>
      <c r="E106" s="113"/>
      <c r="F106" s="113"/>
      <c r="G106" s="113"/>
      <c r="H106" s="113"/>
      <c r="I106" s="113"/>
      <c r="J106" s="73"/>
      <c r="K106" s="73"/>
      <c r="L106" s="73"/>
      <c r="M106" s="73"/>
    </row>
    <row r="107" spans="1:13">
      <c r="A107" s="113"/>
      <c r="B107" s="113"/>
      <c r="C107" s="113"/>
      <c r="D107" s="113"/>
      <c r="E107" s="113"/>
      <c r="F107" s="113"/>
      <c r="G107" s="113"/>
      <c r="H107" s="113"/>
      <c r="I107" s="113"/>
      <c r="J107" s="73"/>
      <c r="K107" s="73"/>
      <c r="L107" s="73"/>
      <c r="M107" s="73"/>
    </row>
    <row r="108" spans="1:13">
      <c r="A108" s="113"/>
      <c r="B108" s="113"/>
      <c r="C108" s="113"/>
      <c r="D108" s="113"/>
      <c r="E108" s="113"/>
      <c r="F108" s="113"/>
      <c r="G108" s="113"/>
      <c r="H108" s="113"/>
      <c r="I108" s="113"/>
      <c r="J108" s="73"/>
      <c r="K108" s="73"/>
      <c r="L108" s="73"/>
      <c r="M108" s="73"/>
    </row>
    <row r="109" spans="1:13">
      <c r="A109" s="113"/>
      <c r="B109" s="113"/>
      <c r="C109" s="113"/>
      <c r="D109" s="113"/>
      <c r="E109" s="113"/>
      <c r="F109" s="113"/>
      <c r="G109" s="113"/>
      <c r="H109" s="113"/>
      <c r="I109" s="113"/>
      <c r="J109" s="73"/>
      <c r="K109" s="73"/>
      <c r="L109" s="73"/>
      <c r="M109" s="73"/>
    </row>
    <row r="110" spans="1:13">
      <c r="A110" s="113"/>
      <c r="B110" s="113"/>
      <c r="C110" s="113"/>
      <c r="D110" s="113"/>
      <c r="E110" s="113"/>
      <c r="F110" s="113"/>
      <c r="G110" s="113"/>
      <c r="H110" s="113"/>
      <c r="I110" s="113"/>
      <c r="J110" s="73"/>
      <c r="K110" s="73"/>
      <c r="L110" s="73"/>
      <c r="M110" s="73"/>
    </row>
    <row r="111" spans="1:13">
      <c r="A111" s="113"/>
      <c r="B111" s="113"/>
      <c r="C111" s="113"/>
      <c r="D111" s="113"/>
      <c r="E111" s="113"/>
      <c r="F111" s="113"/>
      <c r="G111" s="113"/>
      <c r="H111" s="113"/>
      <c r="I111" s="113"/>
      <c r="J111" s="73"/>
      <c r="K111" s="73"/>
      <c r="L111" s="73"/>
      <c r="M111" s="73"/>
    </row>
    <row r="112" spans="1:13">
      <c r="A112" s="113"/>
      <c r="B112" s="113"/>
      <c r="C112" s="113"/>
      <c r="D112" s="113"/>
      <c r="E112" s="113"/>
      <c r="F112" s="113"/>
      <c r="G112" s="113"/>
      <c r="H112" s="113"/>
      <c r="I112" s="113"/>
      <c r="J112" s="73"/>
      <c r="K112" s="73"/>
      <c r="L112" s="73"/>
      <c r="M112" s="73"/>
    </row>
    <row r="113" spans="1:13">
      <c r="A113" s="113"/>
      <c r="B113" s="113"/>
      <c r="C113" s="113"/>
      <c r="D113" s="113"/>
      <c r="E113" s="113"/>
      <c r="F113" s="113"/>
      <c r="G113" s="113"/>
      <c r="H113" s="113"/>
      <c r="I113" s="113"/>
      <c r="J113" s="73"/>
      <c r="K113" s="73"/>
      <c r="L113" s="73"/>
      <c r="M113" s="73"/>
    </row>
    <row r="114" spans="1:13">
      <c r="A114" s="113"/>
      <c r="B114" s="113"/>
      <c r="C114" s="113"/>
      <c r="D114" s="113"/>
      <c r="E114" s="113"/>
      <c r="F114" s="113"/>
      <c r="G114" s="113"/>
      <c r="H114" s="113"/>
      <c r="I114" s="113"/>
      <c r="J114" s="73"/>
      <c r="K114" s="73"/>
      <c r="L114" s="73"/>
      <c r="M114" s="73"/>
    </row>
    <row r="115" spans="1:13">
      <c r="A115" s="113"/>
      <c r="B115" s="113"/>
      <c r="C115" s="113"/>
      <c r="D115" s="113"/>
      <c r="E115" s="113"/>
      <c r="F115" s="113"/>
      <c r="G115" s="113"/>
      <c r="H115" s="113"/>
      <c r="I115" s="113"/>
      <c r="J115" s="73"/>
      <c r="K115" s="73"/>
      <c r="L115" s="73"/>
      <c r="M115" s="73"/>
    </row>
    <row r="116" spans="1:13">
      <c r="A116" s="113"/>
      <c r="B116" s="113"/>
      <c r="C116" s="113"/>
      <c r="D116" s="113"/>
      <c r="E116" s="113"/>
      <c r="F116" s="113"/>
      <c r="G116" s="113"/>
      <c r="H116" s="113"/>
      <c r="I116" s="113"/>
      <c r="J116" s="73"/>
      <c r="K116" s="73"/>
      <c r="L116" s="73"/>
      <c r="M116" s="73"/>
    </row>
    <row r="117" spans="1:13">
      <c r="A117" s="113"/>
      <c r="B117" s="113"/>
      <c r="C117" s="113"/>
      <c r="D117" s="113"/>
      <c r="E117" s="113"/>
      <c r="F117" s="113"/>
      <c r="G117" s="113"/>
      <c r="H117" s="113"/>
      <c r="I117" s="113"/>
      <c r="J117" s="73"/>
      <c r="K117" s="73"/>
      <c r="L117" s="73"/>
      <c r="M117" s="73"/>
    </row>
    <row r="118" spans="1:13">
      <c r="A118" s="113"/>
      <c r="B118" s="113"/>
      <c r="C118" s="113"/>
      <c r="D118" s="113"/>
      <c r="E118" s="113"/>
      <c r="F118" s="113"/>
      <c r="G118" s="113"/>
      <c r="H118" s="113"/>
      <c r="I118" s="113"/>
      <c r="J118" s="73"/>
      <c r="K118" s="73"/>
      <c r="L118" s="73"/>
      <c r="M118" s="73"/>
    </row>
    <row r="119" spans="1:13">
      <c r="A119" s="113"/>
      <c r="B119" s="113"/>
      <c r="C119" s="113"/>
      <c r="D119" s="113"/>
      <c r="E119" s="113"/>
      <c r="F119" s="113"/>
      <c r="G119" s="113"/>
      <c r="H119" s="113"/>
      <c r="I119" s="113"/>
      <c r="J119" s="73"/>
      <c r="K119" s="73"/>
      <c r="L119" s="73"/>
      <c r="M119" s="73"/>
    </row>
    <row r="120" spans="1:13">
      <c r="A120" s="113"/>
      <c r="B120" s="113"/>
      <c r="C120" s="113"/>
      <c r="D120" s="113"/>
      <c r="E120" s="113"/>
      <c r="F120" s="113"/>
      <c r="G120" s="113"/>
      <c r="H120" s="113"/>
      <c r="I120" s="113"/>
      <c r="J120" s="73"/>
      <c r="K120" s="73"/>
      <c r="L120" s="73"/>
      <c r="M120" s="73"/>
    </row>
    <row r="121" spans="1:13">
      <c r="A121" s="113"/>
      <c r="B121" s="113"/>
      <c r="C121" s="113"/>
      <c r="D121" s="113"/>
      <c r="E121" s="113"/>
      <c r="F121" s="73"/>
      <c r="G121" s="73"/>
      <c r="H121" s="73"/>
      <c r="I121" s="73"/>
      <c r="J121" s="73"/>
      <c r="K121" s="73"/>
      <c r="L121" s="73"/>
      <c r="M121" s="73"/>
    </row>
    <row r="122" spans="1:13">
      <c r="A122" s="73"/>
      <c r="B122" s="73"/>
      <c r="C122" s="73"/>
      <c r="D122" s="73"/>
      <c r="E122" s="73"/>
    </row>
  </sheetData>
  <sortState ref="A33:L38">
    <sortCondition descending="1" ref="F3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rightToLeft="1" workbookViewId="0">
      <selection activeCell="C46" sqref="C46"/>
    </sheetView>
  </sheetViews>
  <sheetFormatPr defaultRowHeight="15"/>
  <cols>
    <col min="1" max="1" width="32.42578125" customWidth="1"/>
    <col min="2" max="2" width="13.5703125" customWidth="1"/>
    <col min="3" max="3" width="16.42578125" customWidth="1"/>
    <col min="4" max="4" width="27.85546875" bestFit="1" customWidth="1"/>
    <col min="5" max="5" width="8.85546875" bestFit="1" customWidth="1"/>
    <col min="6" max="6" width="19.42578125" bestFit="1" customWidth="1"/>
  </cols>
  <sheetData>
    <row r="1" spans="1:10" ht="30.75" thickTop="1">
      <c r="A1" s="132" t="s">
        <v>243</v>
      </c>
      <c r="B1" s="99" t="s">
        <v>31</v>
      </c>
      <c r="C1" s="133" t="s">
        <v>94</v>
      </c>
      <c r="D1" s="128"/>
      <c r="E1" s="128"/>
      <c r="F1" s="128"/>
      <c r="G1" s="128"/>
      <c r="H1" s="128"/>
      <c r="I1" s="128"/>
      <c r="J1" s="128"/>
    </row>
    <row r="2" spans="1:10" ht="30">
      <c r="A2" s="134" t="s">
        <v>244</v>
      </c>
      <c r="B2" s="80">
        <v>216</v>
      </c>
      <c r="C2" s="58">
        <f>B2/$B$9</f>
        <v>0.38297872340425532</v>
      </c>
      <c r="D2" s="128"/>
      <c r="E2" s="128"/>
      <c r="F2" s="128"/>
      <c r="G2" s="128"/>
      <c r="H2" s="128"/>
      <c r="I2" s="128"/>
      <c r="J2" s="128"/>
    </row>
    <row r="3" spans="1:10" ht="30">
      <c r="A3" s="134" t="s">
        <v>245</v>
      </c>
      <c r="B3" s="80">
        <v>186</v>
      </c>
      <c r="C3" s="58">
        <f t="shared" ref="C3:C8" si="0">B3/$B$9</f>
        <v>0.32978723404255317</v>
      </c>
      <c r="D3" s="128"/>
      <c r="E3" s="128"/>
      <c r="F3" s="128"/>
      <c r="G3" s="128"/>
      <c r="H3" s="128"/>
      <c r="I3" s="128"/>
      <c r="J3" s="128"/>
    </row>
    <row r="4" spans="1:10" ht="45">
      <c r="A4" s="134" t="s">
        <v>246</v>
      </c>
      <c r="B4" s="80">
        <v>69</v>
      </c>
      <c r="C4" s="58">
        <f t="shared" si="0"/>
        <v>0.12234042553191489</v>
      </c>
      <c r="D4" s="128"/>
      <c r="E4" s="128"/>
      <c r="F4" s="128"/>
      <c r="G4" s="128"/>
      <c r="H4" s="128"/>
      <c r="I4" s="128"/>
      <c r="J4" s="128"/>
    </row>
    <row r="5" spans="1:10">
      <c r="A5" s="134" t="s">
        <v>248</v>
      </c>
      <c r="B5" s="80">
        <v>37</v>
      </c>
      <c r="C5" s="58">
        <f t="shared" si="0"/>
        <v>6.5602836879432622E-2</v>
      </c>
      <c r="D5" s="128"/>
      <c r="E5" s="128"/>
      <c r="F5" s="128"/>
      <c r="G5" s="128"/>
      <c r="H5" s="128"/>
      <c r="I5" s="128"/>
      <c r="J5" s="128"/>
    </row>
    <row r="6" spans="1:10">
      <c r="A6" s="134" t="s">
        <v>249</v>
      </c>
      <c r="B6" s="80">
        <v>24</v>
      </c>
      <c r="C6" s="58">
        <f t="shared" si="0"/>
        <v>4.2553191489361701E-2</v>
      </c>
      <c r="D6" s="128"/>
      <c r="E6" s="128"/>
      <c r="F6" s="128"/>
      <c r="G6" s="128"/>
      <c r="H6" s="128"/>
      <c r="I6" s="128"/>
      <c r="J6" s="128"/>
    </row>
    <row r="7" spans="1:10" ht="30">
      <c r="A7" s="174" t="s">
        <v>250</v>
      </c>
      <c r="B7" s="175">
        <v>21</v>
      </c>
      <c r="C7" s="58">
        <f t="shared" si="0"/>
        <v>3.7234042553191488E-2</v>
      </c>
      <c r="D7" s="128"/>
      <c r="E7" s="128"/>
      <c r="F7" s="128"/>
      <c r="G7" s="128"/>
      <c r="H7" s="128"/>
      <c r="I7" s="128"/>
      <c r="J7" s="128"/>
    </row>
    <row r="8" spans="1:10" ht="15.75" thickBot="1">
      <c r="A8" s="135" t="s">
        <v>251</v>
      </c>
      <c r="B8" s="81">
        <v>11</v>
      </c>
      <c r="C8" s="52">
        <f t="shared" si="0"/>
        <v>1.9503546099290781E-2</v>
      </c>
      <c r="D8" s="128"/>
      <c r="E8" s="128"/>
      <c r="F8" s="128"/>
      <c r="G8" s="128"/>
      <c r="H8" s="128"/>
      <c r="I8" s="128"/>
      <c r="J8" s="128"/>
    </row>
    <row r="9" spans="1:10" ht="16.5" thickTop="1" thickBot="1">
      <c r="A9" s="135" t="s">
        <v>28</v>
      </c>
      <c r="B9" s="81">
        <f>SUM(B2:B8)</f>
        <v>564</v>
      </c>
      <c r="C9" s="52">
        <f>SUM(C2:C8)</f>
        <v>1</v>
      </c>
    </row>
    <row r="10" spans="1:10" ht="15.75" thickTop="1">
      <c r="A10" s="128"/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0">
      <c r="A11" s="87"/>
      <c r="B11" s="87"/>
      <c r="C11" s="87"/>
      <c r="D11" s="87"/>
      <c r="E11" s="87"/>
      <c r="F11" s="87"/>
      <c r="G11" s="87"/>
      <c r="H11" s="87"/>
      <c r="I11" s="128"/>
      <c r="J11" s="128"/>
    </row>
    <row r="12" spans="1:10">
      <c r="A12" s="87"/>
      <c r="B12" s="87"/>
      <c r="C12" s="87"/>
      <c r="D12" s="87"/>
      <c r="E12" s="87"/>
      <c r="F12" s="87"/>
      <c r="G12" s="87"/>
      <c r="H12" s="87"/>
      <c r="I12" s="128"/>
      <c r="J12" s="128"/>
    </row>
    <row r="13" spans="1:10">
      <c r="A13" s="87"/>
      <c r="B13" s="87"/>
      <c r="C13" s="87"/>
      <c r="D13" s="87"/>
      <c r="E13" s="87"/>
      <c r="F13" s="87"/>
      <c r="G13" s="87"/>
      <c r="H13" s="87"/>
      <c r="I13" s="128"/>
      <c r="J13" s="128"/>
    </row>
    <row r="14" spans="1:10">
      <c r="A14" s="87" t="s">
        <v>243</v>
      </c>
      <c r="B14" s="87" t="s">
        <v>1</v>
      </c>
      <c r="C14" s="87" t="s">
        <v>126</v>
      </c>
      <c r="D14" s="87" t="s">
        <v>127</v>
      </c>
      <c r="E14" s="87" t="s">
        <v>128</v>
      </c>
      <c r="F14" s="87" t="s">
        <v>129</v>
      </c>
      <c r="G14" s="87" t="s">
        <v>130</v>
      </c>
      <c r="H14" s="87"/>
      <c r="I14" s="128"/>
      <c r="J14" s="128"/>
    </row>
    <row r="15" spans="1:10">
      <c r="A15" s="87" t="s">
        <v>244</v>
      </c>
      <c r="B15" s="87">
        <v>216</v>
      </c>
      <c r="C15" s="87">
        <v>21</v>
      </c>
      <c r="D15" s="87">
        <v>12</v>
      </c>
      <c r="E15" s="87">
        <v>4</v>
      </c>
      <c r="F15" s="87">
        <v>28</v>
      </c>
      <c r="G15" s="87">
        <v>151</v>
      </c>
      <c r="H15" s="87"/>
      <c r="I15" s="128"/>
      <c r="J15" s="128"/>
    </row>
    <row r="16" spans="1:10">
      <c r="A16" s="87" t="s">
        <v>245</v>
      </c>
      <c r="B16" s="87">
        <v>186</v>
      </c>
      <c r="C16" s="87">
        <v>15</v>
      </c>
      <c r="D16" s="87">
        <v>8</v>
      </c>
      <c r="E16" s="87">
        <v>5</v>
      </c>
      <c r="F16" s="87">
        <v>21</v>
      </c>
      <c r="G16" s="87">
        <v>137</v>
      </c>
      <c r="H16" s="87"/>
      <c r="I16" s="128"/>
      <c r="J16" s="128"/>
    </row>
    <row r="17" spans="1:11">
      <c r="A17" s="87" t="s">
        <v>246</v>
      </c>
      <c r="B17" s="87">
        <v>69</v>
      </c>
      <c r="C17" s="87">
        <v>6</v>
      </c>
      <c r="D17" s="87">
        <v>3</v>
      </c>
      <c r="E17" s="87">
        <v>1</v>
      </c>
      <c r="F17" s="87">
        <v>10</v>
      </c>
      <c r="G17" s="87">
        <v>49</v>
      </c>
      <c r="H17" s="87"/>
      <c r="I17" s="128"/>
      <c r="J17" s="128"/>
    </row>
    <row r="18" spans="1:11">
      <c r="A18" s="87" t="s">
        <v>247</v>
      </c>
      <c r="B18" s="87">
        <v>49</v>
      </c>
      <c r="C18" s="87">
        <v>6</v>
      </c>
      <c r="D18" s="87">
        <v>3</v>
      </c>
      <c r="E18" s="87">
        <v>3</v>
      </c>
      <c r="F18" s="87">
        <v>4</v>
      </c>
      <c r="G18" s="87">
        <v>33</v>
      </c>
      <c r="H18" s="87"/>
      <c r="I18" s="128"/>
      <c r="J18" s="128"/>
    </row>
    <row r="19" spans="1:11">
      <c r="A19" s="87" t="s">
        <v>248</v>
      </c>
      <c r="B19" s="87">
        <v>37</v>
      </c>
      <c r="C19" s="87">
        <v>5</v>
      </c>
      <c r="D19" s="87">
        <v>1</v>
      </c>
      <c r="E19" s="87">
        <v>0</v>
      </c>
      <c r="F19" s="87">
        <v>7</v>
      </c>
      <c r="G19" s="87">
        <v>24</v>
      </c>
      <c r="H19" s="87"/>
      <c r="I19" s="128"/>
      <c r="J19" s="128"/>
    </row>
    <row r="20" spans="1:11">
      <c r="A20" s="87" t="s">
        <v>249</v>
      </c>
      <c r="B20" s="87">
        <v>24</v>
      </c>
      <c r="C20" s="87">
        <v>6</v>
      </c>
      <c r="D20" s="87">
        <v>1</v>
      </c>
      <c r="E20" s="87">
        <v>1</v>
      </c>
      <c r="F20" s="87">
        <v>1</v>
      </c>
      <c r="G20" s="87">
        <v>15</v>
      </c>
      <c r="H20" s="87"/>
      <c r="I20" s="128"/>
      <c r="J20" s="128"/>
    </row>
    <row r="21" spans="1:11">
      <c r="A21" s="87" t="s">
        <v>250</v>
      </c>
      <c r="B21" s="87">
        <v>21</v>
      </c>
      <c r="C21" s="87">
        <v>2</v>
      </c>
      <c r="D21" s="87">
        <v>1</v>
      </c>
      <c r="E21" s="87">
        <v>1</v>
      </c>
      <c r="F21" s="87">
        <v>4</v>
      </c>
      <c r="G21" s="87">
        <v>13</v>
      </c>
      <c r="H21" s="87"/>
      <c r="I21" s="128"/>
      <c r="J21" s="128"/>
    </row>
    <row r="22" spans="1:11">
      <c r="A22" s="87" t="s">
        <v>251</v>
      </c>
      <c r="B22" s="87">
        <v>11</v>
      </c>
      <c r="C22" s="87">
        <v>1</v>
      </c>
      <c r="D22" s="87">
        <v>0</v>
      </c>
      <c r="E22" s="87">
        <v>0</v>
      </c>
      <c r="F22" s="87">
        <v>1</v>
      </c>
      <c r="G22" s="87">
        <v>9</v>
      </c>
      <c r="H22" s="87"/>
      <c r="I22" s="128"/>
      <c r="J22" s="128"/>
    </row>
    <row r="23" spans="1:11">
      <c r="A23" s="87"/>
      <c r="B23" s="87"/>
      <c r="C23" s="87"/>
      <c r="D23" s="87"/>
      <c r="E23" s="87"/>
      <c r="F23" s="87"/>
      <c r="G23" s="87"/>
      <c r="H23" s="87"/>
      <c r="I23" s="128"/>
      <c r="J23" s="128"/>
    </row>
    <row r="24" spans="1:11">
      <c r="A24" s="128"/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1" ht="15.75" thickBot="1">
      <c r="A25" s="128"/>
      <c r="B25" s="128"/>
      <c r="C25" s="128"/>
      <c r="D25" s="128"/>
      <c r="E25" s="128"/>
      <c r="F25" s="128"/>
      <c r="G25" s="128"/>
      <c r="H25" s="128"/>
      <c r="I25" s="128"/>
      <c r="J25" s="128"/>
    </row>
    <row r="26" spans="1:11" ht="15.75" thickTop="1">
      <c r="A26" s="177" t="s">
        <v>243</v>
      </c>
      <c r="B26" s="99" t="s">
        <v>31</v>
      </c>
      <c r="C26" s="189" t="s">
        <v>257</v>
      </c>
      <c r="D26" s="189" t="s">
        <v>132</v>
      </c>
      <c r="E26" s="189" t="s">
        <v>133</v>
      </c>
      <c r="F26" s="189" t="s">
        <v>134</v>
      </c>
      <c r="G26" s="190" t="s">
        <v>135</v>
      </c>
      <c r="H26" s="128"/>
      <c r="I26" s="128"/>
      <c r="J26" s="128"/>
      <c r="K26" s="128"/>
    </row>
    <row r="27" spans="1:11">
      <c r="A27" s="18" t="s">
        <v>31</v>
      </c>
      <c r="B27" s="185">
        <f>SUM(B15:B22)</f>
        <v>613</v>
      </c>
      <c r="C27" s="185">
        <f t="shared" ref="C27:G27" si="1">SUM(C15:C22)</f>
        <v>62</v>
      </c>
      <c r="D27" s="185">
        <f t="shared" si="1"/>
        <v>29</v>
      </c>
      <c r="E27" s="185">
        <f t="shared" si="1"/>
        <v>15</v>
      </c>
      <c r="F27" s="185">
        <f t="shared" si="1"/>
        <v>76</v>
      </c>
      <c r="G27" s="186">
        <f t="shared" si="1"/>
        <v>431</v>
      </c>
      <c r="H27" s="128"/>
      <c r="I27" s="128"/>
      <c r="J27" s="128"/>
      <c r="K27" s="128"/>
    </row>
    <row r="28" spans="1:11">
      <c r="A28" s="48" t="s">
        <v>28</v>
      </c>
      <c r="B28" s="180">
        <f>SUM(B29:B36)</f>
        <v>0.99999999999999989</v>
      </c>
      <c r="C28" s="180">
        <f t="shared" ref="C28:G28" si="2">SUM(C29:C36)</f>
        <v>1</v>
      </c>
      <c r="D28" s="180">
        <f t="shared" si="2"/>
        <v>0.99999999999999989</v>
      </c>
      <c r="E28" s="180">
        <f t="shared" si="2"/>
        <v>1</v>
      </c>
      <c r="F28" s="180">
        <f t="shared" si="2"/>
        <v>1</v>
      </c>
      <c r="G28" s="181">
        <f t="shared" si="2"/>
        <v>0.99999999999999989</v>
      </c>
      <c r="H28" s="128"/>
      <c r="I28" s="128"/>
      <c r="J28" s="128"/>
      <c r="K28" s="128"/>
    </row>
    <row r="29" spans="1:11" ht="30">
      <c r="A29" s="178" t="s">
        <v>244</v>
      </c>
      <c r="B29" s="180">
        <f>B15/B$27</f>
        <v>0.35236541598694943</v>
      </c>
      <c r="C29" s="180">
        <f t="shared" ref="C29:G29" si="3">C15/C$27</f>
        <v>0.33870967741935482</v>
      </c>
      <c r="D29" s="184">
        <f t="shared" si="3"/>
        <v>0.41379310344827586</v>
      </c>
      <c r="E29" s="180">
        <f t="shared" si="3"/>
        <v>0.26666666666666666</v>
      </c>
      <c r="F29" s="180">
        <f t="shared" si="3"/>
        <v>0.36842105263157893</v>
      </c>
      <c r="G29" s="181">
        <f t="shared" si="3"/>
        <v>0.35034802784222741</v>
      </c>
      <c r="H29" s="128"/>
      <c r="I29" s="128"/>
      <c r="J29" s="128"/>
      <c r="K29" s="128"/>
    </row>
    <row r="30" spans="1:11" ht="30">
      <c r="A30" s="178" t="s">
        <v>245</v>
      </c>
      <c r="B30" s="180">
        <f t="shared" ref="B30:G30" si="4">B16/B$27</f>
        <v>0.30342577487765088</v>
      </c>
      <c r="C30" s="180">
        <f t="shared" si="4"/>
        <v>0.24193548387096775</v>
      </c>
      <c r="D30" s="180">
        <f t="shared" si="4"/>
        <v>0.27586206896551724</v>
      </c>
      <c r="E30" s="180">
        <f t="shared" si="4"/>
        <v>0.33333333333333331</v>
      </c>
      <c r="F30" s="180">
        <f t="shared" si="4"/>
        <v>0.27631578947368424</v>
      </c>
      <c r="G30" s="181">
        <f t="shared" si="4"/>
        <v>0.31786542923433875</v>
      </c>
      <c r="H30" s="128"/>
      <c r="I30" s="128"/>
      <c r="J30" s="128"/>
      <c r="K30" s="128"/>
    </row>
    <row r="31" spans="1:11" ht="45">
      <c r="A31" s="178" t="s">
        <v>246</v>
      </c>
      <c r="B31" s="180">
        <f t="shared" ref="B31:G31" si="5">B17/B$27</f>
        <v>0.11256117455138662</v>
      </c>
      <c r="C31" s="180">
        <f t="shared" si="5"/>
        <v>9.6774193548387094E-2</v>
      </c>
      <c r="D31" s="180">
        <f t="shared" si="5"/>
        <v>0.10344827586206896</v>
      </c>
      <c r="E31" s="180">
        <f t="shared" si="5"/>
        <v>6.6666666666666666E-2</v>
      </c>
      <c r="F31" s="180">
        <f t="shared" si="5"/>
        <v>0.13157894736842105</v>
      </c>
      <c r="G31" s="181">
        <f t="shared" si="5"/>
        <v>0.1136890951276102</v>
      </c>
      <c r="H31" s="128"/>
      <c r="I31" s="128"/>
      <c r="J31" s="128"/>
      <c r="K31" s="128"/>
    </row>
    <row r="32" spans="1:11">
      <c r="A32" s="178" t="s">
        <v>247</v>
      </c>
      <c r="B32" s="180">
        <f t="shared" ref="B32:G32" si="6">B18/B$27</f>
        <v>7.9934747145187598E-2</v>
      </c>
      <c r="C32" s="180">
        <f t="shared" si="6"/>
        <v>9.6774193548387094E-2</v>
      </c>
      <c r="D32" s="180">
        <f t="shared" si="6"/>
        <v>0.10344827586206896</v>
      </c>
      <c r="E32" s="184">
        <f t="shared" si="6"/>
        <v>0.2</v>
      </c>
      <c r="F32" s="180">
        <f t="shared" si="6"/>
        <v>5.2631578947368418E-2</v>
      </c>
      <c r="G32" s="181">
        <f t="shared" si="6"/>
        <v>7.6566125290023199E-2</v>
      </c>
      <c r="H32" s="128"/>
      <c r="I32" s="128"/>
      <c r="J32" s="128"/>
      <c r="K32" s="128"/>
    </row>
    <row r="33" spans="1:11">
      <c r="A33" s="178" t="s">
        <v>248</v>
      </c>
      <c r="B33" s="180">
        <f t="shared" ref="B33:G33" si="7">B19/B$27</f>
        <v>6.0358890701468187E-2</v>
      </c>
      <c r="C33" s="180">
        <f t="shared" si="7"/>
        <v>8.0645161290322578E-2</v>
      </c>
      <c r="D33" s="180">
        <f t="shared" si="7"/>
        <v>3.4482758620689655E-2</v>
      </c>
      <c r="E33" s="180">
        <f t="shared" si="7"/>
        <v>0</v>
      </c>
      <c r="F33" s="180">
        <f t="shared" si="7"/>
        <v>9.2105263157894732E-2</v>
      </c>
      <c r="G33" s="181">
        <f t="shared" si="7"/>
        <v>5.5684454756380508E-2</v>
      </c>
      <c r="H33" s="128"/>
      <c r="I33" s="128"/>
      <c r="J33" s="128"/>
      <c r="K33" s="128"/>
    </row>
    <row r="34" spans="1:11">
      <c r="A34" s="178" t="s">
        <v>249</v>
      </c>
      <c r="B34" s="180">
        <f t="shared" ref="B34:G34" si="8">B20/B$27</f>
        <v>3.9151712887438822E-2</v>
      </c>
      <c r="C34" s="180">
        <f t="shared" si="8"/>
        <v>9.6774193548387094E-2</v>
      </c>
      <c r="D34" s="180">
        <f t="shared" si="8"/>
        <v>3.4482758620689655E-2</v>
      </c>
      <c r="E34" s="180">
        <f t="shared" si="8"/>
        <v>6.6666666666666666E-2</v>
      </c>
      <c r="F34" s="180">
        <f t="shared" si="8"/>
        <v>1.3157894736842105E-2</v>
      </c>
      <c r="G34" s="181">
        <f t="shared" si="8"/>
        <v>3.4802784222737818E-2</v>
      </c>
      <c r="H34" s="128"/>
      <c r="I34" s="128"/>
      <c r="J34" s="128"/>
      <c r="K34" s="128"/>
    </row>
    <row r="35" spans="1:11" ht="30">
      <c r="A35" s="178" t="s">
        <v>250</v>
      </c>
      <c r="B35" s="180">
        <f t="shared" ref="B35:G35" si="9">B21/B$27</f>
        <v>3.4257748776508973E-2</v>
      </c>
      <c r="C35" s="180">
        <f t="shared" si="9"/>
        <v>3.2258064516129031E-2</v>
      </c>
      <c r="D35" s="180">
        <f t="shared" si="9"/>
        <v>3.4482758620689655E-2</v>
      </c>
      <c r="E35" s="180">
        <f t="shared" si="9"/>
        <v>6.6666666666666666E-2</v>
      </c>
      <c r="F35" s="180">
        <f t="shared" si="9"/>
        <v>5.2631578947368418E-2</v>
      </c>
      <c r="G35" s="181">
        <f t="shared" si="9"/>
        <v>3.0162412993039442E-2</v>
      </c>
      <c r="H35" s="128"/>
      <c r="I35" s="128"/>
      <c r="J35" s="128"/>
      <c r="K35" s="128"/>
    </row>
    <row r="36" spans="1:11" ht="15.75" thickBot="1">
      <c r="A36" s="179" t="s">
        <v>251</v>
      </c>
      <c r="B36" s="182">
        <f t="shared" ref="B36:G36" si="10">B22/B$27</f>
        <v>1.794453507340946E-2</v>
      </c>
      <c r="C36" s="182">
        <f t="shared" si="10"/>
        <v>1.6129032258064516E-2</v>
      </c>
      <c r="D36" s="182">
        <f t="shared" si="10"/>
        <v>0</v>
      </c>
      <c r="E36" s="182">
        <f t="shared" si="10"/>
        <v>0</v>
      </c>
      <c r="F36" s="182">
        <f t="shared" si="10"/>
        <v>1.3157894736842105E-2</v>
      </c>
      <c r="G36" s="183">
        <f t="shared" si="10"/>
        <v>2.0881670533642691E-2</v>
      </c>
      <c r="H36" s="128"/>
      <c r="I36" s="128"/>
      <c r="J36" s="128"/>
      <c r="K36" s="128"/>
    </row>
    <row r="37" spans="1:11" ht="15.75" thickTop="1">
      <c r="A37" s="128"/>
      <c r="B37" s="128"/>
      <c r="C37" s="128"/>
      <c r="D37" s="128"/>
      <c r="E37" s="128"/>
      <c r="F37" s="128"/>
      <c r="G37" s="128"/>
      <c r="H37" s="128"/>
      <c r="I37" s="128"/>
      <c r="J37" s="128"/>
      <c r="K37" s="128"/>
    </row>
    <row r="38" spans="1:11">
      <c r="A38" s="128"/>
      <c r="B38" s="128"/>
      <c r="C38" s="128"/>
      <c r="D38" s="128"/>
      <c r="E38" s="128"/>
      <c r="F38" s="128"/>
      <c r="G38" s="128"/>
      <c r="H38" s="128"/>
      <c r="I38" s="128"/>
      <c r="J38" s="128"/>
      <c r="K38" s="128"/>
    </row>
    <row r="39" spans="1:11">
      <c r="A39" s="128"/>
      <c r="B39" s="128"/>
      <c r="C39" s="128"/>
      <c r="D39" s="128"/>
      <c r="E39" s="128"/>
      <c r="F39" s="128"/>
      <c r="G39" s="128"/>
      <c r="H39" s="128"/>
      <c r="I39" s="128"/>
      <c r="J39" s="128"/>
      <c r="K39" s="128"/>
    </row>
    <row r="40" spans="1:11">
      <c r="A40" s="128"/>
      <c r="B40" s="128"/>
      <c r="C40" s="128"/>
      <c r="D40" s="128"/>
      <c r="E40" s="128"/>
      <c r="F40" s="128"/>
      <c r="G40" s="128"/>
      <c r="H40" s="128"/>
      <c r="I40" s="128"/>
      <c r="J40" s="128"/>
      <c r="K40" s="128"/>
    </row>
    <row r="41" spans="1:11">
      <c r="A41" s="128"/>
      <c r="B41" s="128"/>
      <c r="C41" s="128"/>
      <c r="D41" s="128"/>
      <c r="E41" s="128"/>
      <c r="F41" s="128"/>
      <c r="G41" s="128"/>
      <c r="H41" s="128"/>
      <c r="I41" s="128"/>
      <c r="J41" s="128"/>
      <c r="K41" s="128"/>
    </row>
    <row r="42" spans="1:11">
      <c r="A42" s="128"/>
      <c r="B42" s="128"/>
      <c r="C42" s="128"/>
      <c r="D42" s="128"/>
      <c r="E42" s="128"/>
      <c r="F42" s="128"/>
      <c r="G42" s="128"/>
      <c r="H42" s="128"/>
      <c r="I42" s="128"/>
      <c r="J42" s="128"/>
      <c r="K42" s="128"/>
    </row>
    <row r="43" spans="1:11">
      <c r="A43" s="128"/>
      <c r="B43" s="128"/>
      <c r="C43" s="128"/>
      <c r="D43" s="128"/>
      <c r="E43" s="128"/>
      <c r="F43" s="128"/>
      <c r="G43" s="128"/>
      <c r="H43" s="128"/>
      <c r="I43" s="128"/>
      <c r="J43" s="128"/>
      <c r="K43" s="128"/>
    </row>
    <row r="44" spans="1:11">
      <c r="A44" s="128"/>
      <c r="B44" s="128"/>
      <c r="C44" s="128"/>
      <c r="D44" s="128"/>
      <c r="E44" s="128"/>
      <c r="F44" s="128"/>
      <c r="G44" s="128"/>
      <c r="H44" s="128"/>
      <c r="I44" s="128"/>
      <c r="J44" s="128"/>
      <c r="K44" s="128"/>
    </row>
    <row r="45" spans="1:11">
      <c r="A45" s="128"/>
      <c r="B45" s="128"/>
      <c r="C45" s="128"/>
      <c r="D45" s="128"/>
      <c r="E45" s="128"/>
      <c r="F45" s="128"/>
      <c r="G45" s="128"/>
      <c r="H45" s="128"/>
      <c r="I45" s="128"/>
      <c r="J45" s="128"/>
      <c r="K45" s="128"/>
    </row>
    <row r="46" spans="1:11">
      <c r="A46" s="128"/>
      <c r="B46" s="128"/>
      <c r="C46" s="128"/>
      <c r="D46" s="128"/>
      <c r="E46" s="128"/>
      <c r="F46" s="128"/>
      <c r="G46" s="128"/>
      <c r="H46" s="128"/>
      <c r="I46" s="128"/>
      <c r="J46" s="128"/>
      <c r="K46" s="128"/>
    </row>
    <row r="47" spans="1:11">
      <c r="A47" s="128"/>
      <c r="B47" s="128"/>
      <c r="C47" s="128"/>
      <c r="D47" s="128"/>
      <c r="E47" s="128"/>
      <c r="F47" s="128"/>
      <c r="G47" s="128"/>
      <c r="H47" s="128"/>
      <c r="I47" s="128"/>
      <c r="J47" s="128"/>
      <c r="K47" s="128"/>
    </row>
    <row r="48" spans="1:11">
      <c r="A48" s="128"/>
      <c r="B48" s="128"/>
      <c r="C48" s="128"/>
      <c r="D48" s="128"/>
      <c r="E48" s="128"/>
      <c r="F48" s="128"/>
      <c r="G48" s="128"/>
      <c r="H48" s="128"/>
      <c r="I48" s="128"/>
      <c r="J48" s="128"/>
      <c r="K48" s="128"/>
    </row>
    <row r="49" spans="1:11">
      <c r="A49" s="128"/>
      <c r="B49" s="128"/>
      <c r="C49" s="128"/>
      <c r="D49" s="128"/>
      <c r="E49" s="128"/>
      <c r="F49" s="128"/>
      <c r="G49" s="128"/>
      <c r="H49" s="128"/>
      <c r="I49" s="128"/>
      <c r="J49" s="128"/>
      <c r="K49" s="128"/>
    </row>
    <row r="50" spans="1:11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spans="1:11">
      <c r="A51" s="128"/>
      <c r="B51" s="128"/>
      <c r="C51" s="128"/>
      <c r="D51" s="128"/>
      <c r="E51" s="128"/>
      <c r="F51" s="128"/>
      <c r="G51" s="128"/>
      <c r="H51" s="128"/>
      <c r="I51" s="128"/>
      <c r="J51" s="128"/>
      <c r="K51" s="128"/>
    </row>
    <row r="52" spans="1:11">
      <c r="A52" s="128"/>
      <c r="B52" s="128"/>
      <c r="C52" s="128"/>
      <c r="D52" s="128"/>
      <c r="E52" s="128"/>
      <c r="F52" s="128"/>
      <c r="G52" s="128"/>
      <c r="H52" s="128"/>
      <c r="I52" s="128"/>
      <c r="J52" s="128"/>
      <c r="K52" s="128"/>
    </row>
    <row r="53" spans="1:11">
      <c r="A53" s="128"/>
      <c r="B53" s="128"/>
      <c r="C53" s="128"/>
      <c r="D53" s="128"/>
      <c r="E53" s="128"/>
      <c r="F53" s="128"/>
      <c r="G53" s="128"/>
      <c r="H53" s="128"/>
      <c r="I53" s="128"/>
      <c r="J53" s="128"/>
      <c r="K53" s="128"/>
    </row>
    <row r="54" spans="1:11">
      <c r="A54" s="128"/>
      <c r="B54" s="128"/>
      <c r="C54" s="128"/>
      <c r="D54" s="128"/>
      <c r="E54" s="128"/>
      <c r="F54" s="128"/>
      <c r="G54" s="128"/>
      <c r="H54" s="128"/>
      <c r="I54" s="128"/>
      <c r="J54" s="128"/>
      <c r="K54" s="128"/>
    </row>
    <row r="55" spans="1:11">
      <c r="A55" s="128"/>
      <c r="B55" s="128"/>
      <c r="C55" s="128"/>
      <c r="D55" s="128"/>
      <c r="E55" s="128"/>
      <c r="F55" s="128"/>
      <c r="G55" s="128"/>
      <c r="H55" s="128"/>
      <c r="I55" s="128"/>
      <c r="J55" s="128"/>
      <c r="K55" s="128"/>
    </row>
    <row r="56" spans="1:11">
      <c r="A56" s="128"/>
      <c r="B56" s="128"/>
      <c r="C56" s="128"/>
      <c r="D56" s="128"/>
      <c r="E56" s="128"/>
      <c r="F56" s="128"/>
      <c r="G56" s="128"/>
      <c r="H56" s="128"/>
      <c r="I56" s="128"/>
      <c r="J56" s="128"/>
      <c r="K56" s="128"/>
    </row>
    <row r="57" spans="1:11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</row>
    <row r="58" spans="1:11">
      <c r="F58" s="128"/>
      <c r="G58" s="128"/>
      <c r="H58" s="128"/>
      <c r="I58" s="128"/>
      <c r="J58" s="128"/>
      <c r="K58" s="128"/>
    </row>
    <row r="59" spans="1:11">
      <c r="F59" s="128"/>
      <c r="G59" s="128"/>
      <c r="H59" s="128"/>
      <c r="I59" s="128"/>
      <c r="J59" s="128"/>
      <c r="K59" s="128"/>
    </row>
  </sheetData>
  <sortState ref="A15:G22">
    <sortCondition descending="1" ref="B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14</vt:i4>
      </vt:variant>
    </vt:vector>
  </HeadingPairs>
  <TitlesOfParts>
    <vt:vector size="14" baseType="lpstr">
      <vt:lpstr>האם גולשים באינטרנט</vt:lpstr>
      <vt:lpstr>למה לא גולש</vt:lpstr>
      <vt:lpstr>האם יש ברשותך סמארטפון</vt:lpstr>
      <vt:lpstr>באיזה שפה תעדיף אתר אינטרנ11-10</vt:lpstr>
      <vt:lpstr>שפת סרטוני הסברה (12)</vt:lpstr>
      <vt:lpstr>שאלה 13-19 לפי מגדר וגיל</vt:lpstr>
      <vt:lpstr>אם והיכן קורא חדשות באינטר20-21</vt:lpstr>
      <vt:lpstr>לאיזה אוכלוסיה צריך הדרכה (22)</vt:lpstr>
      <vt:lpstr>שאלה 23 איזה נושאים חשוב ללמוד</vt:lpstr>
      <vt:lpstr>שאלות 30-24</vt:lpstr>
      <vt:lpstr>איך היתה רוצה ללמוד (31)</vt:lpstr>
      <vt:lpstr>נושא אחד שמלהיב באינטרנט (32)</vt:lpstr>
      <vt:lpstr>נושא אחד שמדאיג באינטרנט (33)</vt:lpstr>
      <vt:lpstr>לפי מחוזות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Hadas</cp:lastModifiedBy>
  <dcterms:created xsi:type="dcterms:W3CDTF">2016-03-02T10:54:03Z</dcterms:created>
  <dcterms:modified xsi:type="dcterms:W3CDTF">2017-02-21T10:29:28Z</dcterms:modified>
</cp:coreProperties>
</file>